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xr:revisionPtr revIDLastSave="729" documentId="11_FE448906B721D75BC5B6683FF480D0AA601D078E" xr6:coauthVersionLast="47" xr6:coauthVersionMax="47" xr10:uidLastSave="{C148BC73-5896-4654-8335-26FEC364CAF3}"/>
  <workbookProtection workbookPassword="E1ED" lockStructure="1"/>
  <bookViews>
    <workbookView xWindow="120" yWindow="30" windowWidth="9180" windowHeight="6795" firstSheet="2" activeTab="3" xr2:uid="{00000000-000D-0000-FFFF-FFFF00000000}"/>
  </bookViews>
  <sheets>
    <sheet name="EDUCA045A" sheetId="7" r:id="rId1"/>
    <sheet name="EDUCA055A" sheetId="6" r:id="rId2"/>
    <sheet name="EDUCA065A" sheetId="5" r:id="rId3"/>
    <sheet name="EDUCA075A" sheetId="4" r:id="rId4"/>
    <sheet name="EDUCA086A" sheetId="1" r:id="rId5"/>
    <sheet name="EDUCA096A" sheetId="2" r:id="rId6"/>
    <sheet name="EDUCA106A" sheetId="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3" i="3" l="1"/>
  <c r="Z13" i="3"/>
  <c r="Y13" i="3"/>
  <c r="AA2" i="3"/>
  <c r="Z2" i="3"/>
  <c r="Y2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11" i="2"/>
  <c r="Z11" i="2"/>
  <c r="Y11" i="2"/>
  <c r="AA2" i="2"/>
  <c r="Z2" i="2"/>
  <c r="Y2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9" i="1"/>
  <c r="Z9" i="1"/>
  <c r="Y9" i="1"/>
  <c r="AA2" i="1"/>
  <c r="Z2" i="1"/>
  <c r="Y2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17" i="4"/>
  <c r="Z17" i="4"/>
  <c r="Y17" i="4"/>
  <c r="AA2" i="4"/>
  <c r="Z2" i="4"/>
  <c r="Y2" i="4"/>
  <c r="AA16" i="4"/>
  <c r="Z16" i="4"/>
  <c r="Y16" i="4"/>
  <c r="AA15" i="4"/>
  <c r="Z15" i="4"/>
  <c r="Y15" i="4"/>
  <c r="AA14" i="4"/>
  <c r="Z14" i="4"/>
  <c r="Y14" i="4"/>
  <c r="AA13" i="4"/>
  <c r="Z13" i="4"/>
  <c r="Y13" i="4"/>
  <c r="AA12" i="4"/>
  <c r="Z12" i="4"/>
  <c r="Y1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23" i="5"/>
  <c r="Z23" i="5"/>
  <c r="Y23" i="5"/>
  <c r="AA2" i="5"/>
  <c r="Z2" i="5"/>
  <c r="Y2" i="5"/>
  <c r="AA22" i="5"/>
  <c r="Z22" i="5"/>
  <c r="Y22" i="5"/>
  <c r="AA21" i="5"/>
  <c r="Z21" i="5"/>
  <c r="Y21" i="5"/>
  <c r="AA20" i="5"/>
  <c r="Z20" i="5"/>
  <c r="Y20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6" i="6"/>
  <c r="Z6" i="6"/>
  <c r="Y6" i="6"/>
  <c r="AA2" i="6"/>
  <c r="Z2" i="6"/>
  <c r="Y2" i="6"/>
  <c r="AA5" i="6"/>
  <c r="Z5" i="6"/>
  <c r="Y5" i="6"/>
  <c r="AA4" i="6"/>
  <c r="Z4" i="6"/>
  <c r="Y4" i="6"/>
  <c r="AA3" i="6"/>
  <c r="Z3" i="6"/>
  <c r="Y3" i="6"/>
  <c r="AA6" i="7"/>
  <c r="Z6" i="7"/>
  <c r="Y6" i="7"/>
  <c r="AA2" i="7"/>
  <c r="Z2" i="7"/>
  <c r="Y2" i="7"/>
  <c r="AA5" i="7"/>
  <c r="Z5" i="7"/>
  <c r="Y5" i="7"/>
  <c r="AA4" i="7"/>
  <c r="Z4" i="7"/>
  <c r="Y4" i="7"/>
  <c r="AA3" i="7"/>
  <c r="Z3" i="7"/>
  <c r="Y3" i="7"/>
  <c r="AB3" i="7" l="1"/>
  <c r="D3" i="7" s="1"/>
  <c r="AB4" i="7"/>
  <c r="D4" i="7" s="1"/>
  <c r="AB5" i="7"/>
  <c r="D5" i="7" s="1"/>
  <c r="AB2" i="7"/>
  <c r="AB6" i="7"/>
  <c r="D6" i="7" s="1"/>
  <c r="AB3" i="6"/>
  <c r="D3" i="6" s="1"/>
  <c r="AB4" i="6"/>
  <c r="D4" i="6" s="1"/>
  <c r="AB5" i="6"/>
  <c r="D5" i="6" s="1"/>
  <c r="AB2" i="6"/>
  <c r="AB6" i="6"/>
  <c r="D6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0" i="5"/>
  <c r="D20" i="5" s="1"/>
  <c r="AB21" i="5"/>
  <c r="D21" i="5" s="1"/>
  <c r="AB22" i="5"/>
  <c r="D22" i="5" s="1"/>
  <c r="AB2" i="5"/>
  <c r="AB23" i="5"/>
  <c r="D23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12" i="4"/>
  <c r="D12" i="4" s="1"/>
  <c r="AB13" i="4"/>
  <c r="D13" i="4" s="1"/>
  <c r="AB14" i="4"/>
  <c r="D14" i="4" s="1"/>
  <c r="AB15" i="4"/>
  <c r="D15" i="4" s="1"/>
  <c r="AB16" i="4"/>
  <c r="D16" i="4" s="1"/>
  <c r="AB2" i="4"/>
  <c r="AB17" i="4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2" i="1"/>
  <c r="AB9" i="1"/>
  <c r="D9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2" i="2"/>
  <c r="AB11" i="2"/>
  <c r="D11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2" i="3"/>
  <c r="AB13" i="3"/>
  <c r="D13" i="3" s="1"/>
</calcChain>
</file>

<file path=xl/sharedStrings.xml><?xml version="1.0" encoding="utf-8"?>
<sst xmlns="http://schemas.openxmlformats.org/spreadsheetml/2006/main" count="345" uniqueCount="192">
  <si>
    <t>116</t>
  </si>
  <si>
    <t>045A</t>
  </si>
  <si>
    <t>Quinto BACL A</t>
  </si>
  <si>
    <t>EDUCA045A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</si>
  <si>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</si>
  <si>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</si>
  <si>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</si>
  <si>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</si>
  <si>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</si>
  <si>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</si>
  <si>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</si>
  <si>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</si>
  <si>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</si>
  <si>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</si>
  <si>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</si>
  <si>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</si>
  <si>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</si>
  <si>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</si>
  <si>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</si>
  <si>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</si>
  <si>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</si>
  <si>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</si>
  <si>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</si>
  <si>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</si>
  <si>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Principios Biblicos</t>
  </si>
  <si>
    <t>P1</t>
  </si>
  <si>
    <t>P2</t>
  </si>
  <si>
    <t>P3</t>
  </si>
  <si>
    <t>P4</t>
  </si>
  <si>
    <t>218100</t>
  </si>
  <si>
    <t>Agustín Angel , Jefferson Estuardo</t>
  </si>
  <si>
    <t>218089</t>
  </si>
  <si>
    <t xml:space="preserve">Pérez García , José David </t>
  </si>
  <si>
    <t>221100</t>
  </si>
  <si>
    <t>Pérez Pérez, Carlos Javier</t>
  </si>
  <si>
    <t>221056</t>
  </si>
  <si>
    <t>Sánchez Ambrocio, Edgar José Carlos</t>
  </si>
  <si>
    <t>055A</t>
  </si>
  <si>
    <t>Quinto BADC  A</t>
  </si>
  <si>
    <t>EDUCA055A</t>
  </si>
  <si>
    <t>Educación Cristiana</t>
  </si>
  <si>
    <t>221039</t>
  </si>
  <si>
    <t>Carrillo Camas, Sherlin Dallana</t>
  </si>
  <si>
    <t>221124</t>
  </si>
  <si>
    <t xml:space="preserve">Gallo López , Jonathan Donato </t>
  </si>
  <si>
    <t>219219</t>
  </si>
  <si>
    <t>García Godoy , Joshua Yahir</t>
  </si>
  <si>
    <t>221089</t>
  </si>
  <si>
    <t>Rodriguez Juarez, Susana Guadalupe</t>
  </si>
  <si>
    <t>065A</t>
  </si>
  <si>
    <t>Quinto BACO A</t>
  </si>
  <si>
    <t>EDUCA065A</t>
  </si>
  <si>
    <t xml:space="preserve">Principios Bíblicos </t>
  </si>
  <si>
    <t>217169</t>
  </si>
  <si>
    <t xml:space="preserve">Alvarez López, Karen Fabiola </t>
  </si>
  <si>
    <t>218087</t>
  </si>
  <si>
    <t xml:space="preserve">Aquino Flores, Rocio Elizabeth </t>
  </si>
  <si>
    <t>221121</t>
  </si>
  <si>
    <t xml:space="preserve">Chávez Martinez , Melany Johana </t>
  </si>
  <si>
    <t>221097</t>
  </si>
  <si>
    <t>Chinchilla Garcia, José Andres</t>
  </si>
  <si>
    <t>218086</t>
  </si>
  <si>
    <t>Fuentes Ramos, Douglas Alexander</t>
  </si>
  <si>
    <t>221060</t>
  </si>
  <si>
    <t xml:space="preserve">García Elías , Issaias Emmanuel </t>
  </si>
  <si>
    <t>217176</t>
  </si>
  <si>
    <t xml:space="preserve">Gatica Mejia, Darlin Joana Cristina </t>
  </si>
  <si>
    <t>217178</t>
  </si>
  <si>
    <t xml:space="preserve">González Gregorio, Edvin Josúe </t>
  </si>
  <si>
    <t>221029</t>
  </si>
  <si>
    <t>Hernández González , Ismael Abisai</t>
  </si>
  <si>
    <t>218021</t>
  </si>
  <si>
    <t>Landaverry Argueta, Christopher Aaron</t>
  </si>
  <si>
    <t>218106</t>
  </si>
  <si>
    <t>Melendez Pérez, Jefferson Alexander</t>
  </si>
  <si>
    <t>220111</t>
  </si>
  <si>
    <t>Méndez Guzman, Kelly Rubi</t>
  </si>
  <si>
    <t>218023</t>
  </si>
  <si>
    <t>Orellana Pazos , Daniel Alejandro</t>
  </si>
  <si>
    <t>221106</t>
  </si>
  <si>
    <t>Quintanilla Toc , Kevin Ernesto</t>
  </si>
  <si>
    <t>221030</t>
  </si>
  <si>
    <t>Ramirez Morales , Julissa Vitalina</t>
  </si>
  <si>
    <t>217189</t>
  </si>
  <si>
    <t xml:space="preserve">Rodríguez Cortéz, Danilo Emanuel </t>
  </si>
  <si>
    <t>221040</t>
  </si>
  <si>
    <t>Ruiz Aparicio , Christopher Andre</t>
  </si>
  <si>
    <t>221149</t>
  </si>
  <si>
    <t>Sampuel Jordán, Genesis Yazmin</t>
  </si>
  <si>
    <t>222065</t>
  </si>
  <si>
    <t>Tún Barrientos, Antony Javier</t>
  </si>
  <si>
    <t>222069</t>
  </si>
  <si>
    <t>Veliz Castillo , Wilmer Noé de Jesús</t>
  </si>
  <si>
    <t>217194</t>
  </si>
  <si>
    <t>Villatoro Aguilar, Diego Omar</t>
  </si>
  <si>
    <t>075A</t>
  </si>
  <si>
    <t>Quinto BADG A</t>
  </si>
  <si>
    <t>EDUCA075A</t>
  </si>
  <si>
    <t>Principios Bíblicos</t>
  </si>
  <si>
    <t>217168</t>
  </si>
  <si>
    <t>Alfaro Ortiz, Adriana Paola</t>
  </si>
  <si>
    <t>218046</t>
  </si>
  <si>
    <t>Barrera Morales, Ena Raquel</t>
  </si>
  <si>
    <t>221114</t>
  </si>
  <si>
    <t xml:space="preserve">Bernal Rodriguez , Frida Ana Yance </t>
  </si>
  <si>
    <t>221001</t>
  </si>
  <si>
    <t>Castañón del Cid , Aarón Habid</t>
  </si>
  <si>
    <t>221025</t>
  </si>
  <si>
    <t>Chang Díaz , Sofía Fernanda</t>
  </si>
  <si>
    <t>219227</t>
  </si>
  <si>
    <t>Gabriel Reyes, Mayra Jimena</t>
  </si>
  <si>
    <t>221103</t>
  </si>
  <si>
    <t xml:space="preserve">García Morales , Diana Marisol </t>
  </si>
  <si>
    <t>221026</t>
  </si>
  <si>
    <t xml:space="preserve">Godoy , Mia Brigith Abigail </t>
  </si>
  <si>
    <t>221061</t>
  </si>
  <si>
    <t>Gómez Lima, Joseline Nohemi</t>
  </si>
  <si>
    <t>221054</t>
  </si>
  <si>
    <t>González Reynosa, Jefry Alexis</t>
  </si>
  <si>
    <t>221133</t>
  </si>
  <si>
    <t xml:space="preserve">López Guzmán , Yanely Alexandra </t>
  </si>
  <si>
    <t>218052</t>
  </si>
  <si>
    <t xml:space="preserve">Murphy García , Harvey Marco Paolo </t>
  </si>
  <si>
    <t>218067</t>
  </si>
  <si>
    <t>Ortíz Alvarez, Miguel Alejandro</t>
  </si>
  <si>
    <t>221059</t>
  </si>
  <si>
    <t>Raymundo Cruz, Brandon Josue</t>
  </si>
  <si>
    <t>221107</t>
  </si>
  <si>
    <t xml:space="preserve">Sandoval Avila , Elvira Alejandra </t>
  </si>
  <si>
    <t>086A</t>
  </si>
  <si>
    <t>Sexto PCOC A</t>
  </si>
  <si>
    <t>EDUCA086A</t>
  </si>
  <si>
    <t>217197</t>
  </si>
  <si>
    <t xml:space="preserve">Barco Pineda,  Katerine Alejandra </t>
  </si>
  <si>
    <t>220170</t>
  </si>
  <si>
    <t>Díaz Sandoval , Geremy Ronaldo</t>
  </si>
  <si>
    <t>220053</t>
  </si>
  <si>
    <t>Fajardo Galdaméz, Randall Agusto</t>
  </si>
  <si>
    <t>220005</t>
  </si>
  <si>
    <t>Gutierrez Estrada , Alejandra Gabriela</t>
  </si>
  <si>
    <t>217451</t>
  </si>
  <si>
    <t xml:space="preserve">Ruano Marroquin, Catherin Vanessa </t>
  </si>
  <si>
    <t>220040</t>
  </si>
  <si>
    <t>Ruano Mazariegos , Dulce María</t>
  </si>
  <si>
    <t>217302</t>
  </si>
  <si>
    <t xml:space="preserve">Xepuxtián Hernández, Dailin Mireya </t>
  </si>
  <si>
    <t>096A</t>
  </si>
  <si>
    <t>Sexto PAE A</t>
  </si>
  <si>
    <t>EDUCA096A</t>
  </si>
  <si>
    <t>217199</t>
  </si>
  <si>
    <t xml:space="preserve">Coronado Dieguez,  Edgar Efrain </t>
  </si>
  <si>
    <t>220012</t>
  </si>
  <si>
    <t>Crasborn Aguilar, Mayra Alejandra</t>
  </si>
  <si>
    <t>220017</t>
  </si>
  <si>
    <t>Macario Lemus, Elmer Josue</t>
  </si>
  <si>
    <t>220117</t>
  </si>
  <si>
    <t>Montecinos Lopez, Wendy Xiomara</t>
  </si>
  <si>
    <t>217431</t>
  </si>
  <si>
    <t>Moscoso Morales, Gilary Crishel</t>
  </si>
  <si>
    <t>220106</t>
  </si>
  <si>
    <t>Muñoz Martínez, Esthefany Melissa</t>
  </si>
  <si>
    <t>220102</t>
  </si>
  <si>
    <t>Muralles Franco, Dora Esmeralda</t>
  </si>
  <si>
    <t>217292</t>
  </si>
  <si>
    <t xml:space="preserve">Ramos Funes,  Anderson Fidel </t>
  </si>
  <si>
    <t>220023</t>
  </si>
  <si>
    <t>Sutuj Pascual, Emanuel Alessandro</t>
  </si>
  <si>
    <t>106A</t>
  </si>
  <si>
    <t>Sexto PMP A</t>
  </si>
  <si>
    <t>EDUCA106A</t>
  </si>
  <si>
    <t>220026</t>
  </si>
  <si>
    <t>Aldana Mayen, Lisbeth Nahomy</t>
  </si>
  <si>
    <t>220103</t>
  </si>
  <si>
    <t>Carrera López, Maurycio Alexandro</t>
  </si>
  <si>
    <t>220155</t>
  </si>
  <si>
    <t>de León León , Genesis Abihail</t>
  </si>
  <si>
    <t>219004</t>
  </si>
  <si>
    <t>del Cid Torres, Juleidy Nohemi</t>
  </si>
  <si>
    <t>221101</t>
  </si>
  <si>
    <t xml:space="preserve">López Mayen , Cynthia Fabiola </t>
  </si>
  <si>
    <t>220011</t>
  </si>
  <si>
    <t>López Palma, Gabriela Estefany</t>
  </si>
  <si>
    <t>221068</t>
  </si>
  <si>
    <t>Monteros Fernández , Oscar Eduardo</t>
  </si>
  <si>
    <t>217295</t>
  </si>
  <si>
    <t>Salazar Contreras,  Andrea Yamileth</t>
  </si>
  <si>
    <t>220093</t>
  </si>
  <si>
    <t>Salazar Revolorio, Melany Jasmin</t>
  </si>
  <si>
    <t>218028</t>
  </si>
  <si>
    <t>Tercero Muñoz, Karin Annet</t>
  </si>
  <si>
    <t>217441</t>
  </si>
  <si>
    <t>Toledo Muralles, Limber Vinicio Manassés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</si>
</sst>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"/>
  <sheetViews>
    <sheetView workbookViewId="0">
      <selection activeCell="C4" sqref="C4"/>
    </sheetView>
  </sheetViews>
  <sheetFormatPr defaultColWidth="11.42578125" defaultRowHeight="1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6" width="4.28515625" bestFit="1" customWidth="1"/>
    <col min="17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0</v>
      </c>
      <c r="E4" s="12"/>
      <c r="F4" s="12"/>
      <c r="G4" s="12"/>
      <c r="I4" s="15"/>
      <c r="J4" s="15"/>
      <c r="K4" s="15"/>
      <c r="L4" s="15"/>
      <c r="M4" s="15"/>
      <c r="N4" s="15"/>
      <c r="O4" s="15"/>
      <c r="P4" s="15"/>
      <c r="Q4" s="16"/>
      <c r="R4" s="16"/>
      <c r="S4" s="16"/>
      <c r="T4" s="16"/>
      <c r="U4" s="16"/>
      <c r="V4" s="17"/>
      <c r="W4" s="17"/>
      <c r="X4" s="17"/>
      <c r="Y4" s="18">
        <f>I4+J4+K4+L4+M4+N4+O4+P4</f>
        <v>0</v>
      </c>
      <c r="Z4" s="19">
        <f>Q4+R4+S4+T4+U4</f>
        <v>0</v>
      </c>
      <c r="AA4" s="20">
        <f>V4*$V$2+W4*$W$2+X4*$X$2</f>
        <v>0</v>
      </c>
      <c r="AB4" s="21">
        <f>IF((AA4+Z4+Y4)&gt;100,"err ",AA4+Z4+Y4)</f>
        <v>0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6"/>
  <sheetViews>
    <sheetView workbookViewId="0">
      <selection activeCell="X6" sqref="X6"/>
    </sheetView>
  </sheetViews>
  <sheetFormatPr defaultColWidth="11.42578125" defaultRowHeight="1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</v>
      </c>
      <c r="C1" s="1" t="s">
        <v>38</v>
      </c>
      <c r="D1" s="4" t="s">
        <v>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41</v>
      </c>
      <c r="B3" s="11">
        <v>1</v>
      </c>
      <c r="C3" s="13" t="s">
        <v>42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43</v>
      </c>
      <c r="B4" s="11">
        <v>2</v>
      </c>
      <c r="C4" s="13" t="s">
        <v>44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45</v>
      </c>
      <c r="B5" s="11">
        <v>3</v>
      </c>
      <c r="C5" s="13" t="s">
        <v>46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47</v>
      </c>
      <c r="B6" s="11">
        <v>4</v>
      </c>
      <c r="C6" s="13" t="s">
        <v>48</v>
      </c>
      <c r="D6" s="14">
        <f>AB6</f>
        <v>60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/>
      <c r="Y6" s="18">
        <f>I6+J6+K6+L6+M6+N6+O6+P6</f>
        <v>50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60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23"/>
  <sheetViews>
    <sheetView workbookViewId="0">
      <selection activeCell="AE15" sqref="AE15"/>
    </sheetView>
  </sheetViews>
  <sheetFormatPr defaultColWidth="11.42578125" defaultRowHeight="1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49</v>
      </c>
      <c r="C1" s="1" t="s">
        <v>50</v>
      </c>
      <c r="D1" s="4" t="s">
        <v>51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52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53</v>
      </c>
      <c r="B3" s="11">
        <v>1</v>
      </c>
      <c r="C3" s="13" t="s">
        <v>54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55</v>
      </c>
      <c r="B4" s="11">
        <v>2</v>
      </c>
      <c r="C4" s="13" t="s">
        <v>56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57</v>
      </c>
      <c r="B5" s="11">
        <v>3</v>
      </c>
      <c r="C5" s="13" t="s">
        <v>58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59</v>
      </c>
      <c r="B6" s="11">
        <v>4</v>
      </c>
      <c r="C6" s="13" t="s">
        <v>60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61</v>
      </c>
      <c r="B7" s="11">
        <v>5</v>
      </c>
      <c r="C7" s="13" t="s">
        <v>62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63</v>
      </c>
      <c r="B8" s="11">
        <v>6</v>
      </c>
      <c r="C8" s="13" t="s">
        <v>64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65</v>
      </c>
      <c r="B9" s="11">
        <v>7</v>
      </c>
      <c r="C9" s="13" t="s">
        <v>66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67</v>
      </c>
      <c r="B10" s="11">
        <v>8</v>
      </c>
      <c r="C10" s="13" t="s">
        <v>68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69</v>
      </c>
      <c r="B11" s="11">
        <v>9</v>
      </c>
      <c r="C11" s="13" t="s">
        <v>70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71</v>
      </c>
      <c r="B12" s="11">
        <v>10</v>
      </c>
      <c r="C12" s="13" t="s">
        <v>72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73</v>
      </c>
      <c r="B13" s="11">
        <v>11</v>
      </c>
      <c r="C13" s="13" t="s">
        <v>74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75</v>
      </c>
      <c r="B14" s="11">
        <v>12</v>
      </c>
      <c r="C14" s="13" t="s">
        <v>76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77</v>
      </c>
      <c r="B15" s="11">
        <v>13</v>
      </c>
      <c r="C15" s="13" t="s">
        <v>78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79</v>
      </c>
      <c r="B16" s="11">
        <v>14</v>
      </c>
      <c r="C16" s="13" t="s">
        <v>80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81</v>
      </c>
      <c r="B17" s="11">
        <v>15</v>
      </c>
      <c r="C17" s="13" t="s">
        <v>82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83</v>
      </c>
      <c r="B18" s="11">
        <v>16</v>
      </c>
      <c r="C18" s="13" t="s">
        <v>84</v>
      </c>
      <c r="D18" s="14">
        <f>AB18</f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100</v>
      </c>
    </row>
    <row r="19" spans="1:28">
      <c r="A19" s="11" t="s">
        <v>85</v>
      </c>
      <c r="B19" s="11">
        <v>17</v>
      </c>
      <c r="C19" s="13" t="s">
        <v>86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87</v>
      </c>
      <c r="B20" s="11">
        <v>18</v>
      </c>
      <c r="C20" s="13" t="s">
        <v>88</v>
      </c>
      <c r="D20" s="14">
        <f>AB20</f>
        <v>60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/>
      <c r="Y20" s="18">
        <f>I20+J20+K20+L20+M20+N20+O20+P20</f>
        <v>50</v>
      </c>
      <c r="Z20" s="19">
        <f>Q20+R20+S20+T20+U20</f>
        <v>0</v>
      </c>
      <c r="AA20" s="20">
        <f>V20*$V$2+W20*$W$2+X20*$X$2</f>
        <v>10</v>
      </c>
      <c r="AB20" s="21">
        <f>IF((AA20+Z20+Y20)&gt;100,"err ",AA20+Z20+Y20)</f>
        <v>60</v>
      </c>
    </row>
    <row r="21" spans="1:28">
      <c r="A21" s="11" t="s">
        <v>89</v>
      </c>
      <c r="B21" s="11">
        <v>19</v>
      </c>
      <c r="C21" s="13" t="s">
        <v>90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91</v>
      </c>
      <c r="B22" s="11">
        <v>20</v>
      </c>
      <c r="C22" s="13" t="s">
        <v>92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93</v>
      </c>
      <c r="B23" s="11">
        <v>21</v>
      </c>
      <c r="C23" s="13" t="s">
        <v>94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2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2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2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2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2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2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2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200-00005401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7"/>
  <sheetViews>
    <sheetView tabSelected="1" workbookViewId="0">
      <selection activeCell="AC17" sqref="AC17"/>
    </sheetView>
  </sheetViews>
  <sheetFormatPr defaultColWidth="11.42578125" defaultRowHeight="15"/>
  <cols>
    <col min="1" max="2" width="7" bestFit="1" customWidth="1"/>
    <col min="3" max="3" width="33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95</v>
      </c>
      <c r="C1" s="1" t="s">
        <v>96</v>
      </c>
      <c r="D1" s="4" t="s">
        <v>97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98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99</v>
      </c>
      <c r="B3" s="11">
        <v>1</v>
      </c>
      <c r="C3" s="13" t="s">
        <v>100</v>
      </c>
      <c r="D3" s="14">
        <f>AB3</f>
        <v>100</v>
      </c>
      <c r="E3" s="12"/>
      <c r="F3" s="12"/>
      <c r="G3" s="12"/>
      <c r="I3" s="15">
        <v>10</v>
      </c>
      <c r="J3" s="22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I3+J17+K3+L3+M3+N3+O3+P3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101</v>
      </c>
      <c r="B4" s="11">
        <v>2</v>
      </c>
      <c r="C4" s="13" t="s">
        <v>102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103</v>
      </c>
      <c r="B5" s="11">
        <v>3</v>
      </c>
      <c r="C5" s="13" t="s">
        <v>104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105</v>
      </c>
      <c r="B6" s="11">
        <v>4</v>
      </c>
      <c r="C6" s="13" t="s">
        <v>106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107</v>
      </c>
      <c r="B7" s="11">
        <v>5</v>
      </c>
      <c r="C7" s="13" t="s">
        <v>108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109</v>
      </c>
      <c r="B8" s="11">
        <v>6</v>
      </c>
      <c r="C8" s="13" t="s">
        <v>110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111</v>
      </c>
      <c r="B9" s="11">
        <v>7</v>
      </c>
      <c r="C9" s="13" t="s">
        <v>112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113</v>
      </c>
      <c r="B10" s="11">
        <v>8</v>
      </c>
      <c r="C10" s="13" t="s">
        <v>114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115</v>
      </c>
      <c r="B11" s="11">
        <v>9</v>
      </c>
      <c r="C11" s="13" t="s">
        <v>116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117</v>
      </c>
      <c r="B12" s="11">
        <v>10</v>
      </c>
      <c r="C12" s="13" t="s">
        <v>118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119</v>
      </c>
      <c r="B13" s="11">
        <v>11</v>
      </c>
      <c r="C13" s="13" t="s">
        <v>120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  <row r="14" spans="1:28">
      <c r="A14" s="11" t="s">
        <v>121</v>
      </c>
      <c r="B14" s="11">
        <v>12</v>
      </c>
      <c r="C14" s="13" t="s">
        <v>122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123</v>
      </c>
      <c r="B15" s="11">
        <v>13</v>
      </c>
      <c r="C15" s="13" t="s">
        <v>124</v>
      </c>
      <c r="D15" s="14">
        <f>AB15</f>
        <v>60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/>
      <c r="Y15" s="18">
        <f>I15+J15+K15+L15+M15+N15+O15+P15</f>
        <v>50</v>
      </c>
      <c r="Z15" s="19">
        <f>Q15+R15+S15+T15+U15</f>
        <v>0</v>
      </c>
      <c r="AA15" s="20">
        <f>V15*$V$2+W15*$W$2+X15*$X$2</f>
        <v>10</v>
      </c>
      <c r="AB15" s="21">
        <f>IF((AA15+Z15+Y15)&gt;100,"err ",AA15+Z15+Y15)</f>
        <v>60</v>
      </c>
    </row>
    <row r="16" spans="1:28">
      <c r="A16" s="11" t="s">
        <v>125</v>
      </c>
      <c r="B16" s="11">
        <v>14</v>
      </c>
      <c r="C16" s="13" t="s">
        <v>126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127</v>
      </c>
      <c r="B17" s="11">
        <v>15</v>
      </c>
      <c r="C17" s="13" t="s">
        <v>128</v>
      </c>
      <c r="D17" s="14">
        <v>20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 t="e">
        <f>I17+#REF!+K17+L17+M17+N17+O17+P17</f>
        <v>#REF!</v>
      </c>
      <c r="Z17" s="19">
        <f>Q17+R17+S17+T17+U17</f>
        <v>0</v>
      </c>
      <c r="AA17" s="20">
        <f>V17*$V$2+W17*$W$2+X17*$X$2</f>
        <v>50</v>
      </c>
      <c r="AB17" s="21" t="e">
        <f>IF((AA17+Z17+Y17)&gt;100,"err ",AA17+Z17+Y17)</f>
        <v>#REF!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V3:X17 D3:D17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3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3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3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3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3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3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300-0000EE000000}">
      <formula1>0</formula1>
      <formula2>I2</formula2>
    </dataValidation>
    <dataValidation type="whole" allowBlank="1" showInputMessage="1" showErrorMessage="1" errorTitle="Valor fuera de rango" error="Ingrese un valor correcto" sqref="K3:U3 I3" xr:uid="{00000000-0002-0000-0300-000000000000}">
      <formula1>0</formula1>
      <formula2>I2</formula2>
    </dataValidation>
  </dataValidations>
  <pageMargins left="0.7" right="0.7" top="0.75" bottom="0.75" header="0.3" footer="0.3"/>
  <ignoredErrors>
    <ignoredError sqref="Y17 AB17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9"/>
  <sheetViews>
    <sheetView workbookViewId="0">
      <selection activeCell="S17" sqref="S17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129</v>
      </c>
      <c r="C1" s="1" t="s">
        <v>130</v>
      </c>
      <c r="D1" s="4" t="s">
        <v>131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98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132</v>
      </c>
      <c r="B3" s="11">
        <v>1</v>
      </c>
      <c r="C3" s="13" t="s">
        <v>133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134</v>
      </c>
      <c r="B4" s="11">
        <v>2</v>
      </c>
      <c r="C4" s="13" t="s">
        <v>135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136</v>
      </c>
      <c r="B5" s="11">
        <v>3</v>
      </c>
      <c r="C5" s="13" t="s">
        <v>137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138</v>
      </c>
      <c r="B6" s="11">
        <v>4</v>
      </c>
      <c r="C6" s="13" t="s">
        <v>139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140</v>
      </c>
      <c r="B7" s="11">
        <v>5</v>
      </c>
      <c r="C7" s="13" t="s">
        <v>141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142</v>
      </c>
      <c r="B8" s="11">
        <v>6</v>
      </c>
      <c r="C8" s="13" t="s">
        <v>143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144</v>
      </c>
      <c r="B9" s="11">
        <v>7</v>
      </c>
      <c r="C9" s="13" t="s">
        <v>145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1"/>
  <sheetViews>
    <sheetView topLeftCell="A2" workbookViewId="0">
      <selection activeCell="X16" sqref="X16"/>
    </sheetView>
  </sheetViews>
  <sheetFormatPr defaultColWidth="11.42578125" defaultRowHeight="1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146</v>
      </c>
      <c r="C1" s="1" t="s">
        <v>147</v>
      </c>
      <c r="D1" s="4" t="s">
        <v>148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149</v>
      </c>
      <c r="B3" s="11">
        <v>1</v>
      </c>
      <c r="C3" s="13" t="s">
        <v>150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151</v>
      </c>
      <c r="B4" s="11">
        <v>2</v>
      </c>
      <c r="C4" s="13" t="s">
        <v>152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153</v>
      </c>
      <c r="B5" s="11">
        <v>3</v>
      </c>
      <c r="C5" s="13" t="s">
        <v>154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155</v>
      </c>
      <c r="B6" s="11">
        <v>4</v>
      </c>
      <c r="C6" s="13" t="s">
        <v>156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157</v>
      </c>
      <c r="B7" s="11">
        <v>5</v>
      </c>
      <c r="C7" s="13" t="s">
        <v>158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159</v>
      </c>
      <c r="B8" s="11">
        <v>6</v>
      </c>
      <c r="C8" s="13" t="s">
        <v>160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161</v>
      </c>
      <c r="B9" s="11">
        <v>7</v>
      </c>
      <c r="C9" s="13" t="s">
        <v>162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163</v>
      </c>
      <c r="B10" s="11">
        <v>8</v>
      </c>
      <c r="C10" s="13" t="s">
        <v>164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165</v>
      </c>
      <c r="B11" s="11">
        <v>9</v>
      </c>
      <c r="C11" s="13" t="s">
        <v>166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1 D3:D11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3"/>
  <sheetViews>
    <sheetView topLeftCell="A4" workbookViewId="0">
      <selection activeCell="X14" sqref="X14"/>
    </sheetView>
  </sheetViews>
  <sheetFormatPr defaultColWidth="11.42578125" defaultRowHeight="1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167</v>
      </c>
      <c r="C1" s="1" t="s">
        <v>168</v>
      </c>
      <c r="D1" s="4" t="s">
        <v>169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98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170</v>
      </c>
      <c r="B3" s="11">
        <v>1</v>
      </c>
      <c r="C3" s="13" t="s">
        <v>171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172</v>
      </c>
      <c r="B4" s="11">
        <v>2</v>
      </c>
      <c r="C4" s="13" t="s">
        <v>173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174</v>
      </c>
      <c r="B5" s="11">
        <v>3</v>
      </c>
      <c r="C5" s="13" t="s">
        <v>175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176</v>
      </c>
      <c r="B6" s="11">
        <v>4</v>
      </c>
      <c r="C6" s="13" t="s">
        <v>177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178</v>
      </c>
      <c r="B7" s="11">
        <v>5</v>
      </c>
      <c r="C7" s="13" t="s">
        <v>179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180</v>
      </c>
      <c r="B8" s="11">
        <v>6</v>
      </c>
      <c r="C8" s="13" t="s">
        <v>181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182</v>
      </c>
      <c r="B9" s="11">
        <v>7</v>
      </c>
      <c r="C9" s="13" t="s">
        <v>183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184</v>
      </c>
      <c r="B10" s="11">
        <v>8</v>
      </c>
      <c r="C10" s="13" t="s">
        <v>185</v>
      </c>
      <c r="D10" s="14">
        <f>AB10</f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50</v>
      </c>
      <c r="AB10" s="21">
        <f>IF((AA10+Z10+Y10)&gt;100,"err ",AA10+Z10+Y10)</f>
        <v>100</v>
      </c>
    </row>
    <row r="11" spans="1:28">
      <c r="A11" s="11" t="s">
        <v>186</v>
      </c>
      <c r="B11" s="11">
        <v>9</v>
      </c>
      <c r="C11" s="13" t="s">
        <v>187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188</v>
      </c>
      <c r="B12" s="11">
        <v>10</v>
      </c>
      <c r="C12" s="13" t="s">
        <v>189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190</v>
      </c>
      <c r="B13" s="11">
        <v>11</v>
      </c>
      <c r="C13" s="13" t="s">
        <v>191</v>
      </c>
      <c r="D13" s="14">
        <f>AB13</f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100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AA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2022-02-11T17:57:50Z</dcterms:created>
  <dcterms:modified xsi:type="dcterms:W3CDTF">2022-03-24T18:18:16Z</dcterms:modified>
  <cp:category/>
  <cp:contentStatus/>
</cp:coreProperties>
</file>