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4620845238558f3/yuli/Material 2022/Cuadros de registro/"/>
    </mc:Choice>
  </mc:AlternateContent>
  <xr:revisionPtr revIDLastSave="369" documentId="13_ncr:1_{1F6B1C36-494D-4313-BF03-BE9E55341C72}" xr6:coauthVersionLast="47" xr6:coauthVersionMax="47" xr10:uidLastSave="{573BB4F8-8E26-46E3-8E81-22F952C15FF6}"/>
  <workbookProtection workbookPassword="E1ED" lockStructure="1"/>
  <bookViews>
    <workbookView xWindow="-120" yWindow="-120" windowWidth="20730" windowHeight="11040" xr2:uid="{00000000-000D-0000-FFFF-FFFF00000000}"/>
  </bookViews>
  <sheets>
    <sheet name="ÉTICA065A" sheetId="10" r:id="rId1"/>
    <sheet name="ÉTICA086A" sheetId="9" r:id="rId2"/>
    <sheet name="ETICA096A" sheetId="8" r:id="rId3"/>
    <sheet name="EXPRE045A" sheetId="7" r:id="rId4"/>
    <sheet name="LECTU045A" sheetId="6" r:id="rId5"/>
    <sheet name="MORAL055A" sheetId="5" r:id="rId6"/>
    <sheet name="PSICO045A" sheetId="4" r:id="rId7"/>
    <sheet name="PSICO055A" sheetId="1" r:id="rId8"/>
    <sheet name="PSICO106A" sheetId="2" r:id="rId9"/>
    <sheet name="RELAC106A" sheetId="3" r:id="rId10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3" i="3" l="1"/>
  <c r="Z13" i="3"/>
  <c r="Y13" i="3"/>
  <c r="AA2" i="3"/>
  <c r="Z2" i="3"/>
  <c r="Y2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13" i="2"/>
  <c r="Z13" i="2"/>
  <c r="Y13" i="2"/>
  <c r="AA2" i="2"/>
  <c r="Z2" i="2"/>
  <c r="Y2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6" i="1"/>
  <c r="Z6" i="1"/>
  <c r="Y6" i="1"/>
  <c r="AA2" i="1"/>
  <c r="Z2" i="1"/>
  <c r="Y2" i="1"/>
  <c r="AA5" i="1"/>
  <c r="Z5" i="1"/>
  <c r="Y5" i="1"/>
  <c r="AA4" i="1"/>
  <c r="Z4" i="1"/>
  <c r="Y4" i="1"/>
  <c r="AA3" i="1"/>
  <c r="Z3" i="1"/>
  <c r="Y3" i="1"/>
  <c r="AA6" i="4"/>
  <c r="Z6" i="4"/>
  <c r="Y6" i="4"/>
  <c r="AA2" i="4"/>
  <c r="Z2" i="4"/>
  <c r="Y2" i="4"/>
  <c r="AA5" i="4"/>
  <c r="Z5" i="4"/>
  <c r="Y5" i="4"/>
  <c r="AA4" i="4"/>
  <c r="Z4" i="4"/>
  <c r="Y4" i="4"/>
  <c r="AA3" i="4"/>
  <c r="Z3" i="4"/>
  <c r="Y3" i="4"/>
  <c r="AA6" i="5"/>
  <c r="Z6" i="5"/>
  <c r="Y6" i="5"/>
  <c r="AA2" i="5"/>
  <c r="Z2" i="5"/>
  <c r="Y2" i="5"/>
  <c r="AA5" i="5"/>
  <c r="Z5" i="5"/>
  <c r="Y5" i="5"/>
  <c r="AA4" i="5"/>
  <c r="Z4" i="5"/>
  <c r="Y4" i="5"/>
  <c r="AA3" i="5"/>
  <c r="Z3" i="5"/>
  <c r="Y3" i="5"/>
  <c r="AA6" i="6"/>
  <c r="Z6" i="6"/>
  <c r="Y6" i="6"/>
  <c r="AA2" i="6"/>
  <c r="Z2" i="6"/>
  <c r="Y2" i="6"/>
  <c r="AA5" i="6"/>
  <c r="Z5" i="6"/>
  <c r="Y5" i="6"/>
  <c r="AA4" i="6"/>
  <c r="Z4" i="6"/>
  <c r="Y4" i="6"/>
  <c r="AA3" i="6"/>
  <c r="Z3" i="6"/>
  <c r="Y3" i="6"/>
  <c r="AA6" i="7"/>
  <c r="Z6" i="7"/>
  <c r="Y6" i="7"/>
  <c r="AA2" i="7"/>
  <c r="Z2" i="7"/>
  <c r="Y2" i="7"/>
  <c r="AA5" i="7"/>
  <c r="Z5" i="7"/>
  <c r="Y5" i="7"/>
  <c r="AA4" i="7"/>
  <c r="Z4" i="7"/>
  <c r="Y4" i="7"/>
  <c r="AA3" i="7"/>
  <c r="Z3" i="7"/>
  <c r="Y3" i="7"/>
  <c r="AA11" i="8"/>
  <c r="Z11" i="8"/>
  <c r="Y11" i="8"/>
  <c r="AA2" i="8"/>
  <c r="Z2" i="8"/>
  <c r="Y2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9" i="9"/>
  <c r="Z9" i="9"/>
  <c r="Y9" i="9"/>
  <c r="AA2" i="9"/>
  <c r="Z2" i="9"/>
  <c r="Y2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23" i="10"/>
  <c r="Z23" i="10"/>
  <c r="Y23" i="10"/>
  <c r="AA2" i="10"/>
  <c r="Z2" i="10"/>
  <c r="Y2" i="10"/>
  <c r="AA22" i="10"/>
  <c r="Z22" i="10"/>
  <c r="Y22" i="10"/>
  <c r="AA21" i="10"/>
  <c r="Z21" i="10"/>
  <c r="Y21" i="10"/>
  <c r="AA20" i="10"/>
  <c r="Z20" i="10"/>
  <c r="Y20" i="10"/>
  <c r="AA19" i="10"/>
  <c r="Z19" i="10"/>
  <c r="Y19" i="10"/>
  <c r="AA18" i="10"/>
  <c r="Z18" i="10"/>
  <c r="Y18" i="10"/>
  <c r="AA17" i="10"/>
  <c r="Z17" i="10"/>
  <c r="Y17" i="10"/>
  <c r="AA16" i="10"/>
  <c r="Z16" i="10"/>
  <c r="Y16" i="10"/>
  <c r="AA15" i="10"/>
  <c r="Z15" i="10"/>
  <c r="Y15" i="10"/>
  <c r="AA14" i="10"/>
  <c r="Z14" i="10"/>
  <c r="Y14" i="10"/>
  <c r="AA13" i="10"/>
  <c r="Z13" i="10"/>
  <c r="Y13" i="10"/>
  <c r="AA12" i="10"/>
  <c r="Z12" i="10"/>
  <c r="Y12" i="10"/>
  <c r="AA11" i="10"/>
  <c r="Z11" i="10"/>
  <c r="Y11" i="10"/>
  <c r="AA10" i="10"/>
  <c r="Z10" i="10"/>
  <c r="Y10" i="10"/>
  <c r="AA9" i="10"/>
  <c r="Z9" i="10"/>
  <c r="Y9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B3" i="10" l="1"/>
  <c r="D3" i="10" s="1"/>
  <c r="AB4" i="10"/>
  <c r="D4" i="10" s="1"/>
  <c r="AB5" i="10"/>
  <c r="D5" i="10" s="1"/>
  <c r="AB6" i="10"/>
  <c r="D6" i="10" s="1"/>
  <c r="AB7" i="10"/>
  <c r="D7" i="10" s="1"/>
  <c r="AB8" i="10"/>
  <c r="D8" i="10" s="1"/>
  <c r="AB9" i="10"/>
  <c r="D9" i="10" s="1"/>
  <c r="AB10" i="10"/>
  <c r="D10" i="10" s="1"/>
  <c r="AB11" i="10"/>
  <c r="D11" i="10" s="1"/>
  <c r="AB12" i="10"/>
  <c r="D12" i="10" s="1"/>
  <c r="AB13" i="10"/>
  <c r="D13" i="10" s="1"/>
  <c r="AB14" i="10"/>
  <c r="D14" i="10" s="1"/>
  <c r="AB15" i="10"/>
  <c r="D15" i="10" s="1"/>
  <c r="AB16" i="10"/>
  <c r="D16" i="10" s="1"/>
  <c r="AB17" i="10"/>
  <c r="D17" i="10" s="1"/>
  <c r="AB18" i="10"/>
  <c r="D18" i="10" s="1"/>
  <c r="AB19" i="10"/>
  <c r="D19" i="10" s="1"/>
  <c r="AB20" i="10"/>
  <c r="D20" i="10" s="1"/>
  <c r="AB21" i="10"/>
  <c r="D21" i="10" s="1"/>
  <c r="AB22" i="10"/>
  <c r="D22" i="10" s="1"/>
  <c r="AB2" i="10"/>
  <c r="AB23" i="10"/>
  <c r="D23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2" i="9"/>
  <c r="AB9" i="9"/>
  <c r="D9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2" i="8"/>
  <c r="AB11" i="8"/>
  <c r="D11" i="8" s="1"/>
  <c r="AB3" i="7"/>
  <c r="D3" i="7" s="1"/>
  <c r="AB4" i="7"/>
  <c r="D4" i="7" s="1"/>
  <c r="AB5" i="7"/>
  <c r="D5" i="7" s="1"/>
  <c r="AB2" i="7"/>
  <c r="AB6" i="7"/>
  <c r="D6" i="7" s="1"/>
  <c r="AB3" i="6"/>
  <c r="D3" i="6" s="1"/>
  <c r="AB4" i="6"/>
  <c r="D4" i="6" s="1"/>
  <c r="AB5" i="6"/>
  <c r="D5" i="6" s="1"/>
  <c r="AB2" i="6"/>
  <c r="AB6" i="6"/>
  <c r="D6" i="6" s="1"/>
  <c r="AB3" i="5"/>
  <c r="D3" i="5" s="1"/>
  <c r="AB4" i="5"/>
  <c r="D4" i="5" s="1"/>
  <c r="AB5" i="5"/>
  <c r="D5" i="5" s="1"/>
  <c r="AB2" i="5"/>
  <c r="AB6" i="5"/>
  <c r="D6" i="5" s="1"/>
  <c r="AB3" i="4"/>
  <c r="D3" i="4" s="1"/>
  <c r="AB4" i="4"/>
  <c r="D4" i="4" s="1"/>
  <c r="AB5" i="4"/>
  <c r="D5" i="4" s="1"/>
  <c r="AB2" i="4"/>
  <c r="AB6" i="4"/>
  <c r="D6" i="4" s="1"/>
  <c r="AB3" i="1"/>
  <c r="D3" i="1" s="1"/>
  <c r="AB4" i="1"/>
  <c r="D4" i="1" s="1"/>
  <c r="AB5" i="1"/>
  <c r="D5" i="1" s="1"/>
  <c r="AB2" i="1"/>
  <c r="AB6" i="1"/>
  <c r="D6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2" i="2"/>
  <c r="AB13" i="2"/>
  <c r="D13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2" i="3"/>
  <c r="AB13" i="3"/>
  <c r="D13" i="3" s="1"/>
</calcChain>
</file>

<file path=xl/sharedStrings.xml><?xml version="1.0" encoding="utf-8"?>
<sst xmlns="http://schemas.openxmlformats.org/spreadsheetml/2006/main" count="448" uniqueCount="166">
  <si>
    <t>070</t>
  </si>
  <si>
    <t>065A</t>
  </si>
  <si>
    <t>Quinto BACO A</t>
  </si>
  <si>
    <t>ÉTICA065A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</si>
  <si>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</si>
  <si>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</si>
  <si>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</si>
  <si>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</si>
  <si>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</si>
  <si>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</si>
  <si>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</si>
  <si>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</si>
  <si>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</si>
  <si>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</si>
  <si>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</si>
  <si>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</si>
  <si>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</si>
  <si>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</si>
  <si>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</si>
  <si>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</si>
  <si>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</si>
  <si>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</si>
  <si>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</si>
  <si>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</si>
  <si>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Ética Profesional y Relaciones Humanas</t>
  </si>
  <si>
    <t>P1</t>
  </si>
  <si>
    <t>P2</t>
  </si>
  <si>
    <t>P3</t>
  </si>
  <si>
    <t>P4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</si>
  <si>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</si>
  <si>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</si>
  <si>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</si>
  <si>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</si>
  <si>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</si>
  <si>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</si>
  <si>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</si>
  <si>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</si>
  <si>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</si>
  <si>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</si>
  <si>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</si>
  <si>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</si>
  <si>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</si>
  <si>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</si>
  <si>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</si>
  <si>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</si>
  <si>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</si>
  <si>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</si>
  <si>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</si>
  <si>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</si>
  <si>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</si>
  <si>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</si>
  <si>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</si>
  <si>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</si>
  <si>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</si>
  <si>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</si>
  <si>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</si>
  <si>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</si>
  <si>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</si>
  <si>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</si>
  <si>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</si>
  <si>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</si>
  <si>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</si>
  <si>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</si>
  <si>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</si>
  <si>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</si>
  <si>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</si>
  <si>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</si>
  <si>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</si>
  <si>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</si>
  <si>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</si>
  <si>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</si>
  <si>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086A</t>
  </si>
  <si>
    <t>Sexto PCOC A</t>
  </si>
  <si>
    <t>ÉTICA086A</t>
  </si>
  <si>
    <t>217197</t>
  </si>
  <si>
    <t xml:space="preserve">Barco Pineda,  Katerine Alejandra </t>
  </si>
  <si>
    <t>220170</t>
  </si>
  <si>
    <t>Díaz Sandoval , Geremy Ronaldo</t>
  </si>
  <si>
    <t>220053</t>
  </si>
  <si>
    <t>Fajardo Galdaméz, Randall Agusto</t>
  </si>
  <si>
    <t>220005</t>
  </si>
  <si>
    <t>Gutierrez Estrada , Alejandra Gabriela</t>
  </si>
  <si>
    <t>217451</t>
  </si>
  <si>
    <t xml:space="preserve">Ruano Marroquin, Catherin Vanessa </t>
  </si>
  <si>
    <t>220040</t>
  </si>
  <si>
    <t>Ruano Mazariegos , Dulce María</t>
  </si>
  <si>
    <t>217302</t>
  </si>
  <si>
    <t xml:space="preserve">Xepuxtián Hernández, Dailin Mireya </t>
  </si>
  <si>
    <t>096A</t>
  </si>
  <si>
    <t>Sexto PAE A</t>
  </si>
  <si>
    <t>ETICA096A</t>
  </si>
  <si>
    <t>Etica Profesional y Relaciones Humanas</t>
  </si>
  <si>
    <t>217199</t>
  </si>
  <si>
    <t xml:space="preserve">Coronado Dieguez,  Edgar Efrain </t>
  </si>
  <si>
    <t>220012</t>
  </si>
  <si>
    <t>Crasborn Aguilar, Mayra Alejandra</t>
  </si>
  <si>
    <t>220017</t>
  </si>
  <si>
    <t>Macario Lemus, Elmer Josue</t>
  </si>
  <si>
    <t>220117</t>
  </si>
  <si>
    <t>Montecinos Lopez, Wendy Xiomara</t>
  </si>
  <si>
    <t>217431</t>
  </si>
  <si>
    <t>Moscoso Morales, Gilary Crishel</t>
  </si>
  <si>
    <t>220106</t>
  </si>
  <si>
    <t>Muñoz Martínez, Esthefany Melissa</t>
  </si>
  <si>
    <t>220102</t>
  </si>
  <si>
    <t>Muralles Franco, Dora Esmeralda</t>
  </si>
  <si>
    <t>217292</t>
  </si>
  <si>
    <t xml:space="preserve">Ramos Funes,  Anderson Fidel </t>
  </si>
  <si>
    <t>220023</t>
  </si>
  <si>
    <t>Sutuj Pascual, Emanuel Alessandro</t>
  </si>
  <si>
    <t>045A</t>
  </si>
  <si>
    <t>Quinto BACL A</t>
  </si>
  <si>
    <t>EXPRE045A</t>
  </si>
  <si>
    <t>Expresión Artística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</si>
  <si>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</si>
  <si>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</si>
  <si>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</si>
  <si>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</si>
  <si>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</si>
  <si>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</si>
  <si>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</si>
  <si>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</si>
  <si>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LECTU045A</t>
  </si>
  <si>
    <t>Lectura</t>
  </si>
  <si>
    <t>055A</t>
  </si>
  <si>
    <t>Quinto BADC  A</t>
  </si>
  <si>
    <t>MORAL055A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</si>
  <si>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</si>
  <si>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</si>
  <si>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</si>
  <si>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</si>
  <si>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</si>
  <si>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</si>
  <si>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</si>
  <si>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</si>
  <si>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PSICO045A</t>
  </si>
  <si>
    <t>Psicología</t>
  </si>
  <si>
    <t>PSICO055A</t>
  </si>
  <si>
    <t>106A</t>
  </si>
  <si>
    <t>Sexto PMP A</t>
  </si>
  <si>
    <t>PSICO106A</t>
  </si>
  <si>
    <t>Psicología Industrial</t>
  </si>
  <si>
    <t>220026</t>
  </si>
  <si>
    <t>Aldana Mayen, Lisbeth Nahomy</t>
  </si>
  <si>
    <t>220103</t>
  </si>
  <si>
    <t>Carrera López, Maurycio Alexandro</t>
  </si>
  <si>
    <t>220155</t>
  </si>
  <si>
    <t>de León León , Genesis Abihail</t>
  </si>
  <si>
    <t>219004</t>
  </si>
  <si>
    <t>del Cid Torres, Juleidy Nohemi</t>
  </si>
  <si>
    <t>221101</t>
  </si>
  <si>
    <t xml:space="preserve">López Mayen , Cynthia Fabiola </t>
  </si>
  <si>
    <t>220011</t>
  </si>
  <si>
    <t>López Palma, Gabriela Estefany</t>
  </si>
  <si>
    <t>221068</t>
  </si>
  <si>
    <t>Monteros Fernández , Oscar Eduardo</t>
  </si>
  <si>
    <t>217295</t>
  </si>
  <si>
    <t>Salazar Contreras,  Andrea Yamileth</t>
  </si>
  <si>
    <t>220093</t>
  </si>
  <si>
    <t>Salazar Revolorio, Melany Jasmin</t>
  </si>
  <si>
    <t>218028</t>
  </si>
  <si>
    <t>Tercero Muñoz, Karin Annet</t>
  </si>
  <si>
    <t>217441</t>
  </si>
  <si>
    <t>Toledo Muralles, Limber Vinicio Manassés</t>
  </si>
  <si>
    <t>RELAC106A</t>
  </si>
  <si>
    <t>Relaciones Publicas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</si>
</sst>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"/>
  <sheetViews>
    <sheetView tabSelected="1" topLeftCell="C1" zoomScaleNormal="100" workbookViewId="0">
      <selection activeCell="U21" sqref="U21"/>
    </sheetView>
  </sheetViews>
  <sheetFormatPr baseColWidth="10" defaultColWidth="11.42578125" defaultRowHeight="15" x14ac:dyDescent="0.25"/>
  <cols>
    <col min="1" max="2" width="7" bestFit="1" customWidth="1"/>
    <col min="3" max="3" width="44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23" si="0">AB3</f>
        <v>94</v>
      </c>
      <c r="E3" s="12"/>
      <c r="F3" s="12"/>
      <c r="G3" s="12"/>
      <c r="I3" s="15">
        <v>9</v>
      </c>
      <c r="J3" s="15">
        <v>10</v>
      </c>
      <c r="K3" s="15">
        <v>10</v>
      </c>
      <c r="L3" s="15">
        <v>9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95</v>
      </c>
      <c r="Y3" s="18">
        <f t="shared" ref="Y3:Y23" si="1">I3+J3+K3+L3+M3+N3+O3+P3</f>
        <v>47</v>
      </c>
      <c r="Z3" s="19">
        <f t="shared" ref="Z3:Z23" si="2">Q3+R3+S3+T3+U3</f>
        <v>0</v>
      </c>
      <c r="AA3" s="20">
        <f t="shared" ref="AA3:AA23" si="3">V3*$V$2+W3*$W$2+X3*$X$2</f>
        <v>47</v>
      </c>
      <c r="AB3" s="21">
        <f t="shared" ref="AB3:AB23" si="4">IF((AA3+Z3+Y3)&gt;100,"err ",AA3+Z3+Y3)</f>
        <v>94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99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49</v>
      </c>
      <c r="AB4" s="21">
        <f t="shared" si="4"/>
        <v>99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95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9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95</v>
      </c>
      <c r="Y5" s="18">
        <f t="shared" si="1"/>
        <v>48</v>
      </c>
      <c r="Z5" s="19">
        <f t="shared" si="2"/>
        <v>0</v>
      </c>
      <c r="AA5" s="20">
        <f t="shared" si="3"/>
        <v>47</v>
      </c>
      <c r="AB5" s="21">
        <f t="shared" si="4"/>
        <v>95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95</v>
      </c>
      <c r="Y6" s="18">
        <f t="shared" si="1"/>
        <v>48</v>
      </c>
      <c r="Z6" s="19">
        <f t="shared" si="2"/>
        <v>0</v>
      </c>
      <c r="AA6" s="20">
        <f t="shared" si="3"/>
        <v>48</v>
      </c>
      <c r="AB6" s="21">
        <f t="shared" si="4"/>
        <v>96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88</v>
      </c>
      <c r="E7" s="12"/>
      <c r="F7" s="12"/>
      <c r="G7" s="12"/>
      <c r="I7" s="15">
        <v>10</v>
      </c>
      <c r="J7" s="15">
        <v>10</v>
      </c>
      <c r="K7" s="15">
        <v>8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38</v>
      </c>
      <c r="Z7" s="19">
        <f t="shared" si="2"/>
        <v>0</v>
      </c>
      <c r="AA7" s="20">
        <f t="shared" si="3"/>
        <v>50</v>
      </c>
      <c r="AB7" s="21">
        <f t="shared" si="4"/>
        <v>88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23</v>
      </c>
      <c r="E8" s="12"/>
      <c r="F8" s="12"/>
      <c r="G8" s="12"/>
      <c r="I8" s="15">
        <v>10</v>
      </c>
      <c r="J8" s="15">
        <v>6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0</v>
      </c>
      <c r="Y8" s="18">
        <f t="shared" si="1"/>
        <v>16</v>
      </c>
      <c r="Z8" s="19">
        <f t="shared" si="2"/>
        <v>0</v>
      </c>
      <c r="AA8" s="20">
        <f t="shared" si="3"/>
        <v>7</v>
      </c>
      <c r="AB8" s="21">
        <f t="shared" si="4"/>
        <v>23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89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80</v>
      </c>
      <c r="Y9" s="18">
        <f t="shared" si="1"/>
        <v>50</v>
      </c>
      <c r="Z9" s="19">
        <f t="shared" si="2"/>
        <v>0</v>
      </c>
      <c r="AA9" s="20">
        <f t="shared" si="3"/>
        <v>39</v>
      </c>
      <c r="AB9" s="21">
        <f t="shared" si="4"/>
        <v>89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93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70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43</v>
      </c>
      <c r="AB10" s="21">
        <f t="shared" si="4"/>
        <v>93</v>
      </c>
    </row>
    <row r="11" spans="1:28" x14ac:dyDescent="0.25">
      <c r="A11" s="11" t="s">
        <v>45</v>
      </c>
      <c r="B11" s="11">
        <v>9</v>
      </c>
      <c r="C11" s="13" t="s">
        <v>46</v>
      </c>
      <c r="D11" s="14">
        <f t="shared" si="0"/>
        <v>93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/>
      <c r="X11" s="17">
        <v>90</v>
      </c>
      <c r="Y11" s="18">
        <f t="shared" si="1"/>
        <v>50</v>
      </c>
      <c r="Z11" s="19">
        <f t="shared" si="2"/>
        <v>0</v>
      </c>
      <c r="AA11" s="20">
        <f t="shared" si="3"/>
        <v>43</v>
      </c>
      <c r="AB11" s="21">
        <f t="shared" si="4"/>
        <v>93</v>
      </c>
    </row>
    <row r="12" spans="1:28" x14ac:dyDescent="0.25">
      <c r="A12" s="11" t="s">
        <v>47</v>
      </c>
      <c r="B12" s="11">
        <v>10</v>
      </c>
      <c r="C12" s="13" t="s">
        <v>48</v>
      </c>
      <c r="D12" s="14">
        <f t="shared" si="0"/>
        <v>64</v>
      </c>
      <c r="E12" s="12"/>
      <c r="F12" s="12"/>
      <c r="G12" s="12"/>
      <c r="I12" s="15">
        <v>0</v>
      </c>
      <c r="J12" s="15">
        <v>8</v>
      </c>
      <c r="K12" s="15">
        <v>7</v>
      </c>
      <c r="L12" s="15">
        <v>8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70</v>
      </c>
      <c r="W12" s="17"/>
      <c r="X12" s="17">
        <v>85</v>
      </c>
      <c r="Y12" s="18">
        <f t="shared" si="1"/>
        <v>23</v>
      </c>
      <c r="Z12" s="19">
        <f t="shared" si="2"/>
        <v>0</v>
      </c>
      <c r="AA12" s="20">
        <f t="shared" si="3"/>
        <v>41</v>
      </c>
      <c r="AB12" s="21">
        <f t="shared" si="4"/>
        <v>64</v>
      </c>
    </row>
    <row r="13" spans="1:28" x14ac:dyDescent="0.25">
      <c r="A13" s="11" t="s">
        <v>49</v>
      </c>
      <c r="B13" s="11">
        <v>11</v>
      </c>
      <c r="C13" s="13" t="s">
        <v>50</v>
      </c>
      <c r="D13" s="14">
        <f t="shared" si="0"/>
        <v>33</v>
      </c>
      <c r="E13" s="12"/>
      <c r="F13" s="12"/>
      <c r="G13" s="12"/>
      <c r="I13" s="15">
        <v>5</v>
      </c>
      <c r="J13" s="15">
        <v>8</v>
      </c>
      <c r="K13" s="15">
        <v>5</v>
      </c>
      <c r="L13" s="15">
        <v>0</v>
      </c>
      <c r="M13" s="15">
        <v>7</v>
      </c>
      <c r="N13" s="15"/>
      <c r="O13" s="15"/>
      <c r="P13" s="15"/>
      <c r="Q13" s="16"/>
      <c r="R13" s="16"/>
      <c r="S13" s="16"/>
      <c r="T13" s="16"/>
      <c r="U13" s="16"/>
      <c r="V13" s="17">
        <v>80</v>
      </c>
      <c r="W13" s="17"/>
      <c r="X13" s="17">
        <v>0</v>
      </c>
      <c r="Y13" s="18">
        <f t="shared" si="1"/>
        <v>25</v>
      </c>
      <c r="Z13" s="19">
        <f t="shared" si="2"/>
        <v>0</v>
      </c>
      <c r="AA13" s="20">
        <f t="shared" si="3"/>
        <v>8</v>
      </c>
      <c r="AB13" s="21">
        <f t="shared" si="4"/>
        <v>33</v>
      </c>
    </row>
    <row r="14" spans="1:28" x14ac:dyDescent="0.25">
      <c r="A14" s="11" t="s">
        <v>51</v>
      </c>
      <c r="B14" s="11">
        <v>12</v>
      </c>
      <c r="C14" s="13" t="s">
        <v>52</v>
      </c>
      <c r="D14" s="14">
        <f t="shared" si="0"/>
        <v>96</v>
      </c>
      <c r="E14" s="12"/>
      <c r="F14" s="12"/>
      <c r="G14" s="12"/>
      <c r="I14" s="15">
        <v>10</v>
      </c>
      <c r="J14" s="15">
        <v>10</v>
      </c>
      <c r="K14" s="15">
        <v>9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95</v>
      </c>
      <c r="Y14" s="18">
        <f t="shared" si="1"/>
        <v>49</v>
      </c>
      <c r="Z14" s="19">
        <f t="shared" si="2"/>
        <v>0</v>
      </c>
      <c r="AA14" s="20">
        <f t="shared" si="3"/>
        <v>47</v>
      </c>
      <c r="AB14" s="21">
        <f t="shared" si="4"/>
        <v>96</v>
      </c>
    </row>
    <row r="15" spans="1:28" x14ac:dyDescent="0.25">
      <c r="A15" s="11" t="s">
        <v>53</v>
      </c>
      <c r="B15" s="11">
        <v>13</v>
      </c>
      <c r="C15" s="13" t="s">
        <v>54</v>
      </c>
      <c r="D15" s="14">
        <f t="shared" si="0"/>
        <v>94</v>
      </c>
      <c r="E15" s="12"/>
      <c r="F15" s="12"/>
      <c r="G15" s="12"/>
      <c r="I15" s="15">
        <v>10</v>
      </c>
      <c r="J15" s="15">
        <v>10</v>
      </c>
      <c r="K15" s="15">
        <v>9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90</v>
      </c>
      <c r="Y15" s="18">
        <f t="shared" si="1"/>
        <v>49</v>
      </c>
      <c r="Z15" s="19">
        <f t="shared" si="2"/>
        <v>0</v>
      </c>
      <c r="AA15" s="20">
        <f t="shared" si="3"/>
        <v>45</v>
      </c>
      <c r="AB15" s="21">
        <f t="shared" si="4"/>
        <v>94</v>
      </c>
    </row>
    <row r="16" spans="1:28" x14ac:dyDescent="0.25">
      <c r="A16" s="11" t="s">
        <v>55</v>
      </c>
      <c r="B16" s="11">
        <v>14</v>
      </c>
      <c r="C16" s="13" t="s">
        <v>56</v>
      </c>
      <c r="D16" s="14">
        <f t="shared" si="0"/>
        <v>60</v>
      </c>
      <c r="E16" s="12"/>
      <c r="F16" s="12"/>
      <c r="G16" s="12"/>
      <c r="I16" s="15">
        <v>8</v>
      </c>
      <c r="J16" s="15">
        <v>3</v>
      </c>
      <c r="K16" s="15">
        <v>9</v>
      </c>
      <c r="L16" s="15">
        <v>8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55</v>
      </c>
      <c r="Y16" s="18">
        <f t="shared" si="1"/>
        <v>28</v>
      </c>
      <c r="Z16" s="19">
        <f t="shared" si="2"/>
        <v>0</v>
      </c>
      <c r="AA16" s="20">
        <f t="shared" si="3"/>
        <v>32</v>
      </c>
      <c r="AB16" s="21">
        <f t="shared" si="4"/>
        <v>60</v>
      </c>
    </row>
    <row r="17" spans="1:28" x14ac:dyDescent="0.25">
      <c r="A17" s="11" t="s">
        <v>57</v>
      </c>
      <c r="B17" s="11">
        <v>15</v>
      </c>
      <c r="C17" s="13" t="s">
        <v>58</v>
      </c>
      <c r="D17" s="14">
        <f t="shared" si="0"/>
        <v>94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90</v>
      </c>
      <c r="Y17" s="18">
        <f t="shared" si="1"/>
        <v>50</v>
      </c>
      <c r="Z17" s="19">
        <f t="shared" si="2"/>
        <v>0</v>
      </c>
      <c r="AA17" s="20">
        <f t="shared" si="3"/>
        <v>44</v>
      </c>
      <c r="AB17" s="21">
        <f t="shared" si="4"/>
        <v>94</v>
      </c>
    </row>
    <row r="18" spans="1:28" x14ac:dyDescent="0.25">
      <c r="A18" s="11" t="s">
        <v>59</v>
      </c>
      <c r="B18" s="11">
        <v>16</v>
      </c>
      <c r="C18" s="13" t="s">
        <v>60</v>
      </c>
      <c r="D18" s="14">
        <f t="shared" si="0"/>
        <v>65</v>
      </c>
      <c r="E18" s="12"/>
      <c r="F18" s="12"/>
      <c r="G18" s="12"/>
      <c r="I18" s="15">
        <v>10</v>
      </c>
      <c r="J18" s="15">
        <v>8</v>
      </c>
      <c r="K18" s="15">
        <v>0</v>
      </c>
      <c r="L18" s="15">
        <v>8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75</v>
      </c>
      <c r="Y18" s="18">
        <f t="shared" si="1"/>
        <v>26</v>
      </c>
      <c r="Z18" s="19">
        <f t="shared" si="2"/>
        <v>0</v>
      </c>
      <c r="AA18" s="20">
        <f t="shared" si="3"/>
        <v>39</v>
      </c>
      <c r="AB18" s="21">
        <f t="shared" si="4"/>
        <v>65</v>
      </c>
    </row>
    <row r="19" spans="1:28" x14ac:dyDescent="0.25">
      <c r="A19" s="11" t="s">
        <v>61</v>
      </c>
      <c r="B19" s="11">
        <v>17</v>
      </c>
      <c r="C19" s="13" t="s">
        <v>62</v>
      </c>
      <c r="D19" s="14">
        <f t="shared" si="0"/>
        <v>90</v>
      </c>
      <c r="E19" s="12"/>
      <c r="F19" s="12"/>
      <c r="G19" s="12"/>
      <c r="I19" s="15">
        <v>10</v>
      </c>
      <c r="J19" s="15">
        <v>10</v>
      </c>
      <c r="K19" s="15">
        <v>7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90</v>
      </c>
      <c r="Y19" s="18">
        <f t="shared" si="1"/>
        <v>47</v>
      </c>
      <c r="Z19" s="19">
        <f t="shared" si="2"/>
        <v>0</v>
      </c>
      <c r="AA19" s="20">
        <f t="shared" si="3"/>
        <v>43</v>
      </c>
      <c r="AB19" s="21">
        <f t="shared" si="4"/>
        <v>90</v>
      </c>
    </row>
    <row r="20" spans="1:28" x14ac:dyDescent="0.25">
      <c r="A20" s="11" t="s">
        <v>63</v>
      </c>
      <c r="B20" s="11">
        <v>18</v>
      </c>
      <c r="C20" s="13" t="s">
        <v>64</v>
      </c>
      <c r="D20" s="14">
        <f t="shared" si="0"/>
        <v>7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0</v>
      </c>
      <c r="Y20" s="18">
        <f t="shared" si="1"/>
        <v>0</v>
      </c>
      <c r="Z20" s="19">
        <f t="shared" si="2"/>
        <v>0</v>
      </c>
      <c r="AA20" s="20">
        <f t="shared" si="3"/>
        <v>7</v>
      </c>
      <c r="AB20" s="21">
        <f t="shared" si="4"/>
        <v>7</v>
      </c>
    </row>
    <row r="21" spans="1:28" x14ac:dyDescent="0.25">
      <c r="A21" s="11" t="s">
        <v>65</v>
      </c>
      <c r="B21" s="11">
        <v>19</v>
      </c>
      <c r="C21" s="13" t="s">
        <v>66</v>
      </c>
      <c r="D21" s="14">
        <f t="shared" si="0"/>
        <v>71</v>
      </c>
      <c r="E21" s="12"/>
      <c r="F21" s="12"/>
      <c r="G21" s="12"/>
      <c r="I21" s="15">
        <v>10</v>
      </c>
      <c r="J21" s="15">
        <v>10</v>
      </c>
      <c r="K21" s="15">
        <v>8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85</v>
      </c>
      <c r="Y21" s="18">
        <f t="shared" si="1"/>
        <v>28</v>
      </c>
      <c r="Z21" s="19">
        <f t="shared" si="2"/>
        <v>0</v>
      </c>
      <c r="AA21" s="20">
        <f t="shared" si="3"/>
        <v>43</v>
      </c>
      <c r="AB21" s="21">
        <f t="shared" si="4"/>
        <v>71</v>
      </c>
    </row>
    <row r="22" spans="1:28" x14ac:dyDescent="0.25">
      <c r="A22" s="11" t="s">
        <v>67</v>
      </c>
      <c r="B22" s="11">
        <v>20</v>
      </c>
      <c r="C22" s="13" t="s">
        <v>68</v>
      </c>
      <c r="D22" s="14">
        <f t="shared" si="0"/>
        <v>93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70</v>
      </c>
      <c r="W22" s="17"/>
      <c r="X22" s="17">
        <v>90</v>
      </c>
      <c r="Y22" s="18">
        <f t="shared" si="1"/>
        <v>50</v>
      </c>
      <c r="Z22" s="19">
        <f t="shared" si="2"/>
        <v>0</v>
      </c>
      <c r="AA22" s="20">
        <f t="shared" si="3"/>
        <v>43</v>
      </c>
      <c r="AB22" s="21">
        <f t="shared" si="4"/>
        <v>93</v>
      </c>
    </row>
    <row r="23" spans="1:28" x14ac:dyDescent="0.25">
      <c r="A23" s="11" t="s">
        <v>69</v>
      </c>
      <c r="B23" s="11">
        <v>21</v>
      </c>
      <c r="C23" s="13" t="s">
        <v>70</v>
      </c>
      <c r="D23" s="14">
        <f t="shared" si="0"/>
        <v>83</v>
      </c>
      <c r="E23" s="12"/>
      <c r="F23" s="12"/>
      <c r="G23" s="12"/>
      <c r="I23" s="15">
        <v>10</v>
      </c>
      <c r="J23" s="15">
        <v>10</v>
      </c>
      <c r="K23" s="15">
        <v>8</v>
      </c>
      <c r="L23" s="15">
        <v>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90</v>
      </c>
      <c r="W23" s="17"/>
      <c r="X23" s="17">
        <v>90</v>
      </c>
      <c r="Y23" s="18">
        <f t="shared" si="1"/>
        <v>38</v>
      </c>
      <c r="Z23" s="19">
        <f t="shared" si="2"/>
        <v>0</v>
      </c>
      <c r="AA23" s="20">
        <f t="shared" si="3"/>
        <v>45</v>
      </c>
      <c r="AB23" s="21">
        <f t="shared" si="4"/>
        <v>83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3"/>
  <sheetViews>
    <sheetView topLeftCell="B1" zoomScaleNormal="100" workbookViewId="0">
      <selection activeCell="Q19" sqref="Q19"/>
    </sheetView>
  </sheetViews>
  <sheetFormatPr baseColWidth="10" defaultColWidth="11.42578125" defaultRowHeight="15" x14ac:dyDescent="0.2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138</v>
      </c>
      <c r="C1" s="1" t="s">
        <v>139</v>
      </c>
      <c r="D1" s="4" t="s">
        <v>164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165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142</v>
      </c>
      <c r="B3" s="11">
        <v>1</v>
      </c>
      <c r="C3" s="13" t="s">
        <v>143</v>
      </c>
      <c r="D3" s="14">
        <f t="shared" ref="D3:D13" si="0">AB3</f>
        <v>99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3" si="1">I3+J3+K3+L3+M3+N3+O3+P3</f>
        <v>49</v>
      </c>
      <c r="Z3" s="19">
        <f t="shared" ref="Z3:Z13" si="2">Q3+R3+S3+T3+U3</f>
        <v>0</v>
      </c>
      <c r="AA3" s="20">
        <f t="shared" ref="AA3:AA13" si="3">V3*$V$2+W3*$W$2+X3*$X$2</f>
        <v>50</v>
      </c>
      <c r="AB3" s="21">
        <f t="shared" ref="AB3:AB13" si="4">IF((AA3+Z3+Y3)&gt;100,"err ",AA3+Z3+Y3)</f>
        <v>99</v>
      </c>
    </row>
    <row r="4" spans="1:28" x14ac:dyDescent="0.25">
      <c r="A4" s="11" t="s">
        <v>144</v>
      </c>
      <c r="B4" s="11">
        <v>2</v>
      </c>
      <c r="C4" s="13" t="s">
        <v>145</v>
      </c>
      <c r="D4" s="14">
        <f t="shared" si="0"/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 t="shared" si="1"/>
        <v>49</v>
      </c>
      <c r="Z4" s="19">
        <f t="shared" si="2"/>
        <v>0</v>
      </c>
      <c r="AA4" s="20">
        <f t="shared" si="3"/>
        <v>49</v>
      </c>
      <c r="AB4" s="21">
        <f t="shared" si="4"/>
        <v>98</v>
      </c>
    </row>
    <row r="5" spans="1:28" x14ac:dyDescent="0.25">
      <c r="A5" s="11" t="s">
        <v>146</v>
      </c>
      <c r="B5" s="11">
        <v>3</v>
      </c>
      <c r="C5" s="13" t="s">
        <v>147</v>
      </c>
      <c r="D5" s="14">
        <f t="shared" si="0"/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49</v>
      </c>
      <c r="AB5" s="21">
        <f t="shared" si="4"/>
        <v>99</v>
      </c>
    </row>
    <row r="6" spans="1:28" x14ac:dyDescent="0.25">
      <c r="A6" s="11" t="s">
        <v>148</v>
      </c>
      <c r="B6" s="11">
        <v>4</v>
      </c>
      <c r="C6" s="13" t="s">
        <v>149</v>
      </c>
      <c r="D6" s="14">
        <f t="shared" si="0"/>
        <v>97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49</v>
      </c>
      <c r="Z6" s="19">
        <f t="shared" si="2"/>
        <v>0</v>
      </c>
      <c r="AA6" s="20">
        <f t="shared" si="3"/>
        <v>48</v>
      </c>
      <c r="AB6" s="21">
        <f t="shared" si="4"/>
        <v>97</v>
      </c>
    </row>
    <row r="7" spans="1:28" x14ac:dyDescent="0.25">
      <c r="A7" s="11" t="s">
        <v>150</v>
      </c>
      <c r="B7" s="11">
        <v>5</v>
      </c>
      <c r="C7" s="13" t="s">
        <v>151</v>
      </c>
      <c r="D7" s="14">
        <f t="shared" si="0"/>
        <v>97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9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100</v>
      </c>
      <c r="Y7" s="18">
        <f t="shared" si="1"/>
        <v>49</v>
      </c>
      <c r="Z7" s="19">
        <f t="shared" si="2"/>
        <v>0</v>
      </c>
      <c r="AA7" s="20">
        <f t="shared" si="3"/>
        <v>48</v>
      </c>
      <c r="AB7" s="21">
        <f t="shared" si="4"/>
        <v>97</v>
      </c>
    </row>
    <row r="8" spans="1:28" x14ac:dyDescent="0.25">
      <c r="A8" s="11" t="s">
        <v>152</v>
      </c>
      <c r="B8" s="11">
        <v>6</v>
      </c>
      <c r="C8" s="13" t="s">
        <v>153</v>
      </c>
      <c r="D8" s="14">
        <f t="shared" si="0"/>
        <v>97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48</v>
      </c>
      <c r="AB8" s="21">
        <f t="shared" si="4"/>
        <v>97</v>
      </c>
    </row>
    <row r="9" spans="1:28" x14ac:dyDescent="0.25">
      <c r="A9" s="11" t="s">
        <v>154</v>
      </c>
      <c r="B9" s="11">
        <v>7</v>
      </c>
      <c r="C9" s="13" t="s">
        <v>155</v>
      </c>
      <c r="D9" s="14">
        <f t="shared" si="0"/>
        <v>58</v>
      </c>
      <c r="E9" s="12"/>
      <c r="F9" s="12"/>
      <c r="G9" s="12"/>
      <c r="I9" s="15">
        <v>0</v>
      </c>
      <c r="J9" s="15">
        <v>0</v>
      </c>
      <c r="K9" s="15">
        <v>8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8</v>
      </c>
      <c r="Z9" s="19">
        <f t="shared" si="2"/>
        <v>0</v>
      </c>
      <c r="AA9" s="20">
        <f t="shared" si="3"/>
        <v>50</v>
      </c>
      <c r="AB9" s="21">
        <f t="shared" si="4"/>
        <v>58</v>
      </c>
    </row>
    <row r="10" spans="1:28" x14ac:dyDescent="0.25">
      <c r="A10" s="11" t="s">
        <v>156</v>
      </c>
      <c r="B10" s="11">
        <v>8</v>
      </c>
      <c r="C10" s="13" t="s">
        <v>157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  <row r="11" spans="1:28" x14ac:dyDescent="0.25">
      <c r="A11" s="11" t="s">
        <v>158</v>
      </c>
      <c r="B11" s="11">
        <v>9</v>
      </c>
      <c r="C11" s="13" t="s">
        <v>159</v>
      </c>
      <c r="D11" s="14">
        <f t="shared" si="0"/>
        <v>99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9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49</v>
      </c>
      <c r="Z11" s="19">
        <f t="shared" si="2"/>
        <v>0</v>
      </c>
      <c r="AA11" s="20">
        <f t="shared" si="3"/>
        <v>50</v>
      </c>
      <c r="AB11" s="21">
        <f t="shared" si="4"/>
        <v>99</v>
      </c>
    </row>
    <row r="12" spans="1:28" x14ac:dyDescent="0.25">
      <c r="A12" s="11" t="s">
        <v>160</v>
      </c>
      <c r="B12" s="11">
        <v>10</v>
      </c>
      <c r="C12" s="13" t="s">
        <v>161</v>
      </c>
      <c r="D12" s="14">
        <f t="shared" si="0"/>
        <v>99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49</v>
      </c>
      <c r="AB12" s="21">
        <f t="shared" si="4"/>
        <v>99</v>
      </c>
    </row>
    <row r="13" spans="1:28" x14ac:dyDescent="0.25">
      <c r="A13" s="11" t="s">
        <v>162</v>
      </c>
      <c r="B13" s="11">
        <v>11</v>
      </c>
      <c r="C13" s="13" t="s">
        <v>163</v>
      </c>
      <c r="D13" s="14">
        <f t="shared" si="0"/>
        <v>99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9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49</v>
      </c>
      <c r="Z13" s="19">
        <f t="shared" si="2"/>
        <v>0</v>
      </c>
      <c r="AA13" s="20">
        <f t="shared" si="3"/>
        <v>50</v>
      </c>
      <c r="AB13" s="21">
        <f t="shared" si="4"/>
        <v>99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"/>
  <sheetViews>
    <sheetView topLeftCell="C1" zoomScaleNormal="100" workbookViewId="0">
      <selection activeCell="X9" sqref="X9"/>
    </sheetView>
  </sheetViews>
  <sheetFormatPr baseColWidth="10" defaultColWidth="11.42578125" defaultRowHeight="15" x14ac:dyDescent="0.25"/>
  <cols>
    <col min="1" max="2" width="7" bestFit="1" customWidth="1"/>
    <col min="3" max="3" width="44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71</v>
      </c>
      <c r="C1" s="1" t="s">
        <v>72</v>
      </c>
      <c r="D1" s="4" t="s">
        <v>73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74</v>
      </c>
      <c r="B3" s="11">
        <v>1</v>
      </c>
      <c r="C3" s="13" t="s">
        <v>75</v>
      </c>
      <c r="D3" s="14">
        <f t="shared" ref="D3:D9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50</v>
      </c>
      <c r="AB3" s="21">
        <f t="shared" ref="AB3:AB9" si="4">IF((AA3+Z3+Y3)&gt;100,"err ",AA3+Z3+Y3)</f>
        <v>100</v>
      </c>
    </row>
    <row r="4" spans="1:28" x14ac:dyDescent="0.25">
      <c r="A4" s="11" t="s">
        <v>76</v>
      </c>
      <c r="B4" s="11">
        <v>2</v>
      </c>
      <c r="C4" s="13" t="s">
        <v>77</v>
      </c>
      <c r="D4" s="14">
        <f t="shared" si="0"/>
        <v>93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9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90</v>
      </c>
      <c r="Y4" s="18">
        <f t="shared" si="1"/>
        <v>49</v>
      </c>
      <c r="Z4" s="19">
        <f t="shared" si="2"/>
        <v>0</v>
      </c>
      <c r="AA4" s="20">
        <f t="shared" si="3"/>
        <v>44</v>
      </c>
      <c r="AB4" s="21">
        <f t="shared" si="4"/>
        <v>93</v>
      </c>
    </row>
    <row r="5" spans="1:28" x14ac:dyDescent="0.25">
      <c r="A5" s="11" t="s">
        <v>78</v>
      </c>
      <c r="B5" s="11">
        <v>3</v>
      </c>
      <c r="C5" s="13" t="s">
        <v>79</v>
      </c>
      <c r="D5" s="14">
        <f t="shared" si="0"/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46</v>
      </c>
      <c r="AB5" s="21">
        <f t="shared" si="4"/>
        <v>96</v>
      </c>
    </row>
    <row r="6" spans="1:28" x14ac:dyDescent="0.25">
      <c r="A6" s="11" t="s">
        <v>80</v>
      </c>
      <c r="B6" s="11">
        <v>4</v>
      </c>
      <c r="C6" s="13" t="s">
        <v>81</v>
      </c>
      <c r="D6" s="14">
        <f t="shared" si="0"/>
        <v>94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85</v>
      </c>
      <c r="Y6" s="18">
        <f t="shared" si="1"/>
        <v>50</v>
      </c>
      <c r="Z6" s="19">
        <f t="shared" si="2"/>
        <v>0</v>
      </c>
      <c r="AA6" s="20">
        <f t="shared" si="3"/>
        <v>44</v>
      </c>
      <c r="AB6" s="21">
        <f t="shared" si="4"/>
        <v>94</v>
      </c>
    </row>
    <row r="7" spans="1:28" x14ac:dyDescent="0.25">
      <c r="A7" s="11" t="s">
        <v>82</v>
      </c>
      <c r="B7" s="11">
        <v>5</v>
      </c>
      <c r="C7" s="13" t="s">
        <v>83</v>
      </c>
      <c r="D7" s="14">
        <f t="shared" si="0"/>
        <v>92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9</v>
      </c>
      <c r="M7" s="15">
        <v>9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90</v>
      </c>
      <c r="Y7" s="18">
        <f t="shared" si="1"/>
        <v>48</v>
      </c>
      <c r="Z7" s="19">
        <f t="shared" si="2"/>
        <v>0</v>
      </c>
      <c r="AA7" s="20">
        <f t="shared" si="3"/>
        <v>44</v>
      </c>
      <c r="AB7" s="21">
        <f t="shared" si="4"/>
        <v>92</v>
      </c>
    </row>
    <row r="8" spans="1:28" x14ac:dyDescent="0.25">
      <c r="A8" s="11" t="s">
        <v>84</v>
      </c>
      <c r="B8" s="11">
        <v>6</v>
      </c>
      <c r="C8" s="13" t="s">
        <v>85</v>
      </c>
      <c r="D8" s="14">
        <f t="shared" si="0"/>
        <v>95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45</v>
      </c>
      <c r="AB8" s="21">
        <f t="shared" si="4"/>
        <v>95</v>
      </c>
    </row>
    <row r="9" spans="1:28" x14ac:dyDescent="0.25">
      <c r="A9" s="11" t="s">
        <v>86</v>
      </c>
      <c r="B9" s="11">
        <v>7</v>
      </c>
      <c r="C9" s="13" t="s">
        <v>87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1"/>
  <sheetViews>
    <sheetView topLeftCell="C1" zoomScaleNormal="100" workbookViewId="0">
      <selection activeCell="X12" sqref="X12"/>
    </sheetView>
  </sheetViews>
  <sheetFormatPr baseColWidth="10" defaultColWidth="11.42578125" defaultRowHeight="15" x14ac:dyDescent="0.25"/>
  <cols>
    <col min="1" max="2" width="7" bestFit="1" customWidth="1"/>
    <col min="3" max="3" width="44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88</v>
      </c>
      <c r="C1" s="1" t="s">
        <v>89</v>
      </c>
      <c r="D1" s="4" t="s">
        <v>90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91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92</v>
      </c>
      <c r="B3" s="11">
        <v>1</v>
      </c>
      <c r="C3" s="13" t="s">
        <v>93</v>
      </c>
      <c r="D3" s="14">
        <f t="shared" ref="D3:D11" si="0"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9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85</v>
      </c>
      <c r="Y3" s="18">
        <f t="shared" ref="Y3:Y11" si="1">I3+J3+K3+L3+M3+N3+O3+P3</f>
        <v>48</v>
      </c>
      <c r="Z3" s="19">
        <f t="shared" ref="Z3:Z11" si="2">Q3+R3+S3+T3+U3</f>
        <v>0</v>
      </c>
      <c r="AA3" s="20">
        <f t="shared" ref="AA3:AA11" si="3">V3*$V$2+W3*$W$2+X3*$X$2</f>
        <v>42</v>
      </c>
      <c r="AB3" s="21">
        <f t="shared" ref="AB3:AB11" si="4">IF((AA3+Z3+Y3)&gt;100,"err ",AA3+Z3+Y3)</f>
        <v>90</v>
      </c>
    </row>
    <row r="4" spans="1:28" x14ac:dyDescent="0.25">
      <c r="A4" s="11" t="s">
        <v>94</v>
      </c>
      <c r="B4" s="11">
        <v>2</v>
      </c>
      <c r="C4" s="13" t="s">
        <v>95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95</v>
      </c>
      <c r="Y4" s="18">
        <f t="shared" si="1"/>
        <v>50</v>
      </c>
      <c r="Z4" s="19">
        <f t="shared" si="2"/>
        <v>0</v>
      </c>
      <c r="AA4" s="20">
        <f t="shared" si="3"/>
        <v>44</v>
      </c>
      <c r="AB4" s="21">
        <f t="shared" si="4"/>
        <v>94</v>
      </c>
    </row>
    <row r="5" spans="1:28" x14ac:dyDescent="0.25">
      <c r="A5" s="11" t="s">
        <v>96</v>
      </c>
      <c r="B5" s="11">
        <v>3</v>
      </c>
      <c r="C5" s="13" t="s">
        <v>97</v>
      </c>
      <c r="D5" s="14">
        <f t="shared" si="0"/>
        <v>93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43</v>
      </c>
      <c r="AB5" s="21">
        <f t="shared" si="4"/>
        <v>93</v>
      </c>
    </row>
    <row r="6" spans="1:28" x14ac:dyDescent="0.25">
      <c r="A6" s="11" t="s">
        <v>98</v>
      </c>
      <c r="B6" s="11">
        <v>4</v>
      </c>
      <c r="C6" s="13" t="s">
        <v>99</v>
      </c>
      <c r="D6" s="14">
        <f t="shared" si="0"/>
        <v>95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95</v>
      </c>
      <c r="Y6" s="18">
        <f t="shared" si="1"/>
        <v>50</v>
      </c>
      <c r="Z6" s="19">
        <f t="shared" si="2"/>
        <v>0</v>
      </c>
      <c r="AA6" s="20">
        <f t="shared" si="3"/>
        <v>45</v>
      </c>
      <c r="AB6" s="21">
        <f t="shared" si="4"/>
        <v>95</v>
      </c>
    </row>
    <row r="7" spans="1:28" x14ac:dyDescent="0.25">
      <c r="A7" s="11" t="s">
        <v>100</v>
      </c>
      <c r="B7" s="11">
        <v>5</v>
      </c>
      <c r="C7" s="13" t="s">
        <v>101</v>
      </c>
      <c r="D7" s="14">
        <f t="shared" si="0"/>
        <v>98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48</v>
      </c>
      <c r="AB7" s="21">
        <f t="shared" si="4"/>
        <v>98</v>
      </c>
    </row>
    <row r="8" spans="1:28" x14ac:dyDescent="0.25">
      <c r="A8" s="11" t="s">
        <v>102</v>
      </c>
      <c r="B8" s="11">
        <v>6</v>
      </c>
      <c r="C8" s="13" t="s">
        <v>103</v>
      </c>
      <c r="D8" s="14">
        <f t="shared" si="0"/>
        <v>81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80</v>
      </c>
      <c r="Y8" s="18">
        <f t="shared" si="1"/>
        <v>39</v>
      </c>
      <c r="Z8" s="19">
        <f t="shared" si="2"/>
        <v>0</v>
      </c>
      <c r="AA8" s="20">
        <f t="shared" si="3"/>
        <v>42</v>
      </c>
      <c r="AB8" s="21">
        <f t="shared" si="4"/>
        <v>81</v>
      </c>
    </row>
    <row r="9" spans="1:28" x14ac:dyDescent="0.25">
      <c r="A9" s="11" t="s">
        <v>104</v>
      </c>
      <c r="B9" s="11">
        <v>7</v>
      </c>
      <c r="C9" s="13" t="s">
        <v>105</v>
      </c>
      <c r="D9" s="14">
        <f t="shared" si="0"/>
        <v>78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9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50</v>
      </c>
      <c r="W9" s="17"/>
      <c r="X9" s="17">
        <v>85</v>
      </c>
      <c r="Y9" s="18">
        <f t="shared" si="1"/>
        <v>39</v>
      </c>
      <c r="Z9" s="19">
        <f t="shared" si="2"/>
        <v>0</v>
      </c>
      <c r="AA9" s="20">
        <f t="shared" si="3"/>
        <v>39</v>
      </c>
      <c r="AB9" s="21">
        <f t="shared" si="4"/>
        <v>78</v>
      </c>
    </row>
    <row r="10" spans="1:28" x14ac:dyDescent="0.25">
      <c r="A10" s="11" t="s">
        <v>106</v>
      </c>
      <c r="B10" s="11">
        <v>8</v>
      </c>
      <c r="C10" s="13" t="s">
        <v>107</v>
      </c>
      <c r="D10" s="14">
        <f t="shared" si="0"/>
        <v>94</v>
      </c>
      <c r="E10" s="12"/>
      <c r="F10" s="12"/>
      <c r="G10" s="12"/>
      <c r="I10" s="15">
        <v>8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48</v>
      </c>
      <c r="Z10" s="19">
        <f t="shared" si="2"/>
        <v>0</v>
      </c>
      <c r="AA10" s="20">
        <f t="shared" si="3"/>
        <v>46</v>
      </c>
      <c r="AB10" s="21">
        <f t="shared" si="4"/>
        <v>94</v>
      </c>
    </row>
    <row r="11" spans="1:28" x14ac:dyDescent="0.25">
      <c r="A11" s="11" t="s">
        <v>108</v>
      </c>
      <c r="B11" s="11">
        <v>9</v>
      </c>
      <c r="C11" s="13" t="s">
        <v>109</v>
      </c>
      <c r="D11" s="14">
        <f t="shared" si="0"/>
        <v>80</v>
      </c>
      <c r="E11" s="12"/>
      <c r="F11" s="12"/>
      <c r="G11" s="12"/>
      <c r="I11" s="15">
        <v>0</v>
      </c>
      <c r="J11" s="15">
        <v>8</v>
      </c>
      <c r="K11" s="15">
        <v>10</v>
      </c>
      <c r="L11" s="15">
        <v>9</v>
      </c>
      <c r="M11" s="15">
        <v>9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90</v>
      </c>
      <c r="Y11" s="18">
        <f t="shared" si="1"/>
        <v>36</v>
      </c>
      <c r="Z11" s="19">
        <f t="shared" si="2"/>
        <v>0</v>
      </c>
      <c r="AA11" s="20">
        <f t="shared" si="3"/>
        <v>44</v>
      </c>
      <c r="AB11" s="21">
        <f t="shared" si="4"/>
        <v>80</v>
      </c>
    </row>
  </sheetData>
  <sheetProtection password="E1ED" sheet="1" objects="1" scenarios="1"/>
  <dataValidations count="10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1 D3:D11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6"/>
  <sheetViews>
    <sheetView zoomScaleNormal="100" workbookViewId="0">
      <selection activeCell="X18" sqref="X18"/>
    </sheetView>
  </sheetViews>
  <sheetFormatPr baseColWidth="10" defaultColWidth="11.42578125" defaultRowHeight="15" x14ac:dyDescent="0.2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110</v>
      </c>
      <c r="C1" s="1" t="s">
        <v>111</v>
      </c>
      <c r="D1" s="4" t="s">
        <v>112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113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114</v>
      </c>
      <c r="B3" s="11">
        <v>1</v>
      </c>
      <c r="C3" s="13" t="s">
        <v>115</v>
      </c>
      <c r="D3" s="14">
        <f>AB3</f>
        <v>77</v>
      </c>
      <c r="E3" s="12"/>
      <c r="F3" s="12"/>
      <c r="G3" s="12"/>
      <c r="I3" s="15">
        <v>8</v>
      </c>
      <c r="J3" s="15">
        <v>0</v>
      </c>
      <c r="K3" s="15">
        <v>9</v>
      </c>
      <c r="L3" s="15">
        <v>8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85</v>
      </c>
      <c r="Y3" s="18">
        <f>I3+J3+K3+L3+M3+N3+O3+P3</f>
        <v>34</v>
      </c>
      <c r="Z3" s="19">
        <f>Q3+R3+S3+T3+U3</f>
        <v>0</v>
      </c>
      <c r="AA3" s="20">
        <f>V3*$V$2+W3*$W$2+X3*$X$2</f>
        <v>43</v>
      </c>
      <c r="AB3" s="21">
        <f>IF((AA3+Z3+Y3)&gt;100,"err ",AA3+Z3+Y3)</f>
        <v>77</v>
      </c>
    </row>
    <row r="4" spans="1:28" x14ac:dyDescent="0.25">
      <c r="A4" s="11" t="s">
        <v>116</v>
      </c>
      <c r="B4" s="11">
        <v>2</v>
      </c>
      <c r="C4" s="13" t="s">
        <v>117</v>
      </c>
      <c r="D4" s="14">
        <f>AB4</f>
        <v>64</v>
      </c>
      <c r="E4" s="12"/>
      <c r="F4" s="12"/>
      <c r="G4" s="12"/>
      <c r="I4" s="15">
        <v>5</v>
      </c>
      <c r="J4" s="15">
        <v>9</v>
      </c>
      <c r="K4" s="15">
        <v>4</v>
      </c>
      <c r="L4" s="15">
        <v>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70</v>
      </c>
      <c r="Y4" s="18">
        <f>I4+J4+K4+L4+M4+N4+O4+P4</f>
        <v>28</v>
      </c>
      <c r="Z4" s="19">
        <f>Q4+R4+S4+T4+U4</f>
        <v>0</v>
      </c>
      <c r="AA4" s="20">
        <f>V4*$V$2+W4*$W$2+X4*$X$2</f>
        <v>36</v>
      </c>
      <c r="AB4" s="21">
        <f>IF((AA4+Z4+Y4)&gt;100,"err ",AA4+Z4+Y4)</f>
        <v>64</v>
      </c>
    </row>
    <row r="5" spans="1:28" x14ac:dyDescent="0.25">
      <c r="A5" s="11" t="s">
        <v>118</v>
      </c>
      <c r="B5" s="11">
        <v>3</v>
      </c>
      <c r="C5" s="13" t="s">
        <v>119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 x14ac:dyDescent="0.25">
      <c r="A6" s="11" t="s">
        <v>120</v>
      </c>
      <c r="B6" s="11">
        <v>4</v>
      </c>
      <c r="C6" s="13" t="s">
        <v>121</v>
      </c>
      <c r="D6" s="14">
        <f>AB6</f>
        <v>98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98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6"/>
  <sheetViews>
    <sheetView zoomScaleNormal="100" workbookViewId="0">
      <selection activeCell="S16" sqref="S16"/>
    </sheetView>
  </sheetViews>
  <sheetFormatPr baseColWidth="10" defaultColWidth="11.42578125" defaultRowHeight="15" x14ac:dyDescent="0.2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110</v>
      </c>
      <c r="C1" s="1" t="s">
        <v>111</v>
      </c>
      <c r="D1" s="4" t="s">
        <v>122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123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114</v>
      </c>
      <c r="B3" s="11">
        <v>1</v>
      </c>
      <c r="C3" s="13" t="s">
        <v>115</v>
      </c>
      <c r="D3" s="14">
        <f>AB3</f>
        <v>64</v>
      </c>
      <c r="E3" s="12"/>
      <c r="F3" s="12"/>
      <c r="G3" s="12"/>
      <c r="I3" s="15">
        <v>10</v>
      </c>
      <c r="J3" s="15">
        <v>0</v>
      </c>
      <c r="K3" s="15">
        <v>8</v>
      </c>
      <c r="L3" s="15">
        <v>0</v>
      </c>
      <c r="M3" s="15">
        <v>7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75</v>
      </c>
      <c r="Y3" s="18">
        <f>I3+J3+K3+L3+M3+N3+O3+P3</f>
        <v>25</v>
      </c>
      <c r="Z3" s="19">
        <f>Q3+R3+S3+T3+U3</f>
        <v>0</v>
      </c>
      <c r="AA3" s="20">
        <f>V3*$V$2+W3*$W$2+X3*$X$2</f>
        <v>39</v>
      </c>
      <c r="AB3" s="21">
        <f>IF((AA3+Z3+Y3)&gt;100,"err ",AA3+Z3+Y3)</f>
        <v>64</v>
      </c>
    </row>
    <row r="4" spans="1:28" x14ac:dyDescent="0.25">
      <c r="A4" s="11" t="s">
        <v>116</v>
      </c>
      <c r="B4" s="11">
        <v>2</v>
      </c>
      <c r="C4" s="13" t="s">
        <v>117</v>
      </c>
      <c r="D4" s="14">
        <f>AB4</f>
        <v>39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75</v>
      </c>
      <c r="Y4" s="18">
        <f>I4+J4+K4+L4+M4+N4+O4+P4</f>
        <v>0</v>
      </c>
      <c r="Z4" s="19">
        <f>Q4+R4+S4+T4+U4</f>
        <v>0</v>
      </c>
      <c r="AA4" s="20">
        <f>V4*$V$2+W4*$W$2+X4*$X$2</f>
        <v>39</v>
      </c>
      <c r="AB4" s="21">
        <f>IF((AA4+Z4+Y4)&gt;100,"err ",AA4+Z4+Y4)</f>
        <v>39</v>
      </c>
    </row>
    <row r="5" spans="1:28" x14ac:dyDescent="0.25">
      <c r="A5" s="11" t="s">
        <v>118</v>
      </c>
      <c r="B5" s="11">
        <v>3</v>
      </c>
      <c r="C5" s="13" t="s">
        <v>119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 x14ac:dyDescent="0.25">
      <c r="A6" s="11" t="s">
        <v>120</v>
      </c>
      <c r="B6" s="11">
        <v>4</v>
      </c>
      <c r="C6" s="13" t="s">
        <v>121</v>
      </c>
      <c r="D6" s="14">
        <f>AB6</f>
        <v>98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98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6"/>
  <sheetViews>
    <sheetView topLeftCell="C1" zoomScaleNormal="100" workbookViewId="0">
      <selection activeCell="G11" sqref="G11"/>
    </sheetView>
  </sheetViews>
  <sheetFormatPr baseColWidth="10" defaultColWidth="11.42578125" defaultRowHeight="15" x14ac:dyDescent="0.25"/>
  <cols>
    <col min="1" max="2" width="7" bestFit="1" customWidth="1"/>
    <col min="3" max="3" width="44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124</v>
      </c>
      <c r="C1" s="1" t="s">
        <v>125</v>
      </c>
      <c r="D1" s="4" t="s">
        <v>126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127</v>
      </c>
      <c r="B3" s="11">
        <v>1</v>
      </c>
      <c r="C3" s="13" t="s">
        <v>128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 x14ac:dyDescent="0.25">
      <c r="A4" s="11" t="s">
        <v>129</v>
      </c>
      <c r="B4" s="11">
        <v>2</v>
      </c>
      <c r="C4" s="13" t="s">
        <v>130</v>
      </c>
      <c r="D4" s="14">
        <f>AB4</f>
        <v>96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96</v>
      </c>
    </row>
    <row r="5" spans="1:28" x14ac:dyDescent="0.25">
      <c r="A5" s="11" t="s">
        <v>131</v>
      </c>
      <c r="B5" s="11">
        <v>3</v>
      </c>
      <c r="C5" s="13" t="s">
        <v>132</v>
      </c>
      <c r="D5" s="14">
        <f>AB5</f>
        <v>77</v>
      </c>
      <c r="E5" s="12"/>
      <c r="F5" s="12"/>
      <c r="G5" s="12"/>
      <c r="I5" s="15">
        <v>10</v>
      </c>
      <c r="J5" s="15">
        <v>8</v>
      </c>
      <c r="K5" s="15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80</v>
      </c>
      <c r="Y5" s="18">
        <f>I5+J5+K5+L5+M5+N5+O5+P5</f>
        <v>38</v>
      </c>
      <c r="Z5" s="19">
        <f>Q5+R5+S5+T5+U5</f>
        <v>0</v>
      </c>
      <c r="AA5" s="20">
        <f>V5*$V$2+W5*$W$2+X5*$X$2</f>
        <v>39</v>
      </c>
      <c r="AB5" s="21">
        <f>IF((AA5+Z5+Y5)&gt;100,"err ",AA5+Z5+Y5)</f>
        <v>77</v>
      </c>
    </row>
    <row r="6" spans="1:28" x14ac:dyDescent="0.25">
      <c r="A6" s="11" t="s">
        <v>133</v>
      </c>
      <c r="B6" s="11">
        <v>4</v>
      </c>
      <c r="C6" s="13" t="s">
        <v>134</v>
      </c>
      <c r="D6" s="14">
        <f>AB6</f>
        <v>41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>
        <v>90</v>
      </c>
      <c r="Y6" s="18">
        <f>I6+J6+K6+L6+M6+N6+O6+P6</f>
        <v>0</v>
      </c>
      <c r="Z6" s="19">
        <f>Q6+R6+S6+T6+U6</f>
        <v>0</v>
      </c>
      <c r="AA6" s="20">
        <f>V6*$V$2+W6*$W$2+X6*$X$2</f>
        <v>41</v>
      </c>
      <c r="AB6" s="21">
        <f>IF((AA6+Z6+Y6)&gt;100,"err ",AA6+Z6+Y6)</f>
        <v>41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6"/>
  <sheetViews>
    <sheetView topLeftCell="B1" zoomScaleNormal="100" workbookViewId="0">
      <selection activeCell="M17" sqref="M17"/>
    </sheetView>
  </sheetViews>
  <sheetFormatPr baseColWidth="10" defaultColWidth="11.42578125" defaultRowHeight="15" x14ac:dyDescent="0.2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110</v>
      </c>
      <c r="C1" s="1" t="s">
        <v>111</v>
      </c>
      <c r="D1" s="4" t="s">
        <v>135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136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114</v>
      </c>
      <c r="B3" s="11">
        <v>1</v>
      </c>
      <c r="C3" s="13" t="s">
        <v>115</v>
      </c>
      <c r="D3" s="14">
        <f>AB3</f>
        <v>78</v>
      </c>
      <c r="E3" s="12"/>
      <c r="F3" s="12"/>
      <c r="G3" s="12"/>
      <c r="I3" s="15">
        <v>10</v>
      </c>
      <c r="J3" s="15">
        <v>0</v>
      </c>
      <c r="K3" s="15">
        <v>10</v>
      </c>
      <c r="L3" s="15">
        <v>10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50</v>
      </c>
      <c r="W3" s="17"/>
      <c r="X3" s="17">
        <v>85</v>
      </c>
      <c r="Y3" s="18">
        <f>I3+J3+K3+L3+M3+N3+O3+P3</f>
        <v>39</v>
      </c>
      <c r="Z3" s="19">
        <f>Q3+R3+S3+T3+U3</f>
        <v>0</v>
      </c>
      <c r="AA3" s="20">
        <f>V3*$V$2+W3*$W$2+X3*$X$2</f>
        <v>39</v>
      </c>
      <c r="AB3" s="21">
        <f>IF((AA3+Z3+Y3)&gt;100,"err ",AA3+Z3+Y3)</f>
        <v>78</v>
      </c>
    </row>
    <row r="4" spans="1:28" x14ac:dyDescent="0.25">
      <c r="A4" s="11" t="s">
        <v>116</v>
      </c>
      <c r="B4" s="11">
        <v>2</v>
      </c>
      <c r="C4" s="13" t="s">
        <v>117</v>
      </c>
      <c r="D4" s="14">
        <f>AB4</f>
        <v>70</v>
      </c>
      <c r="E4" s="12"/>
      <c r="F4" s="12"/>
      <c r="G4" s="12"/>
      <c r="I4" s="15">
        <v>0</v>
      </c>
      <c r="J4" s="15">
        <v>8</v>
      </c>
      <c r="K4" s="15">
        <v>10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40</v>
      </c>
      <c r="W4" s="17"/>
      <c r="X4" s="17">
        <v>75</v>
      </c>
      <c r="Y4" s="18">
        <f>I4+J4+K4+L4+M4+N4+O4+P4</f>
        <v>36</v>
      </c>
      <c r="Z4" s="19">
        <f>Q4+R4+S4+T4+U4</f>
        <v>0</v>
      </c>
      <c r="AA4" s="20">
        <f>V4*$V$2+W4*$W$2+X4*$X$2</f>
        <v>34</v>
      </c>
      <c r="AB4" s="21">
        <f>IF((AA4+Z4+Y4)&gt;100,"err ",AA4+Z4+Y4)</f>
        <v>70</v>
      </c>
    </row>
    <row r="5" spans="1:28" x14ac:dyDescent="0.25">
      <c r="A5" s="11" t="s">
        <v>118</v>
      </c>
      <c r="B5" s="11">
        <v>3</v>
      </c>
      <c r="C5" s="13" t="s">
        <v>119</v>
      </c>
      <c r="D5" s="14">
        <f>AB5</f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99</v>
      </c>
    </row>
    <row r="6" spans="1:28" x14ac:dyDescent="0.25">
      <c r="A6" s="11" t="s">
        <v>120</v>
      </c>
      <c r="B6" s="11">
        <v>4</v>
      </c>
      <c r="C6" s="13" t="s">
        <v>121</v>
      </c>
      <c r="D6" s="14">
        <f>AB6</f>
        <v>92</v>
      </c>
      <c r="E6" s="12"/>
      <c r="F6" s="12"/>
      <c r="G6" s="12"/>
      <c r="I6" s="15">
        <v>5</v>
      </c>
      <c r="J6" s="15">
        <v>10</v>
      </c>
      <c r="K6" s="15">
        <v>10</v>
      </c>
      <c r="L6" s="15">
        <v>9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>I6+J6+K6+L6+M6+N6+O6+P6</f>
        <v>44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92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6"/>
  <sheetViews>
    <sheetView topLeftCell="B1" zoomScaleNormal="100" workbookViewId="0">
      <selection activeCell="N14" sqref="N14"/>
    </sheetView>
  </sheetViews>
  <sheetFormatPr baseColWidth="10" defaultColWidth="11.42578125" defaultRowHeight="15" x14ac:dyDescent="0.2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124</v>
      </c>
      <c r="C1" s="1" t="s">
        <v>125</v>
      </c>
      <c r="D1" s="4" t="s">
        <v>137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136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127</v>
      </c>
      <c r="B3" s="11">
        <v>1</v>
      </c>
      <c r="C3" s="13" t="s">
        <v>128</v>
      </c>
      <c r="D3" s="14">
        <f>AB3</f>
        <v>96</v>
      </c>
      <c r="E3" s="12"/>
      <c r="F3" s="12"/>
      <c r="G3" s="12"/>
      <c r="I3" s="15">
        <v>8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>I3+J3+K3+L3+M3+N3+O3+P3</f>
        <v>48</v>
      </c>
      <c r="Z3" s="19">
        <f>Q3+R3+S3+T3+U3</f>
        <v>0</v>
      </c>
      <c r="AA3" s="20">
        <f>V3*$V$2+W3*$W$2+X3*$X$2</f>
        <v>48</v>
      </c>
      <c r="AB3" s="21">
        <f>IF((AA3+Z3+Y3)&gt;100,"err ",AA3+Z3+Y3)</f>
        <v>96</v>
      </c>
    </row>
    <row r="4" spans="1:28" x14ac:dyDescent="0.25">
      <c r="A4" s="11" t="s">
        <v>129</v>
      </c>
      <c r="B4" s="11">
        <v>2</v>
      </c>
      <c r="C4" s="13" t="s">
        <v>130</v>
      </c>
      <c r="D4" s="14">
        <f>AB4</f>
        <v>92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85</v>
      </c>
      <c r="Y4" s="18">
        <f>I4+J4+K4+L4+M4+N4+O4+P4</f>
        <v>50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92</v>
      </c>
    </row>
    <row r="5" spans="1:28" x14ac:dyDescent="0.25">
      <c r="A5" s="11" t="s">
        <v>131</v>
      </c>
      <c r="B5" s="11">
        <v>3</v>
      </c>
      <c r="C5" s="13" t="s">
        <v>132</v>
      </c>
      <c r="D5" s="14">
        <f>AB5</f>
        <v>76</v>
      </c>
      <c r="E5" s="12"/>
      <c r="F5" s="12"/>
      <c r="G5" s="12"/>
      <c r="I5" s="15">
        <v>8</v>
      </c>
      <c r="J5" s="15">
        <v>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60</v>
      </c>
      <c r="W5" s="17"/>
      <c r="X5" s="17">
        <v>80</v>
      </c>
      <c r="Y5" s="18">
        <f>I5+J5+K5+L5+M5+N5+O5+P5</f>
        <v>38</v>
      </c>
      <c r="Z5" s="19">
        <f>Q5+R5+S5+T5+U5</f>
        <v>0</v>
      </c>
      <c r="AA5" s="20">
        <f>V5*$V$2+W5*$W$2+X5*$X$2</f>
        <v>38</v>
      </c>
      <c r="AB5" s="21">
        <f>IF((AA5+Z5+Y5)&gt;100,"err ",AA5+Z5+Y5)</f>
        <v>76</v>
      </c>
    </row>
    <row r="6" spans="1:28" x14ac:dyDescent="0.25">
      <c r="A6" s="11" t="s">
        <v>133</v>
      </c>
      <c r="B6" s="11">
        <v>4</v>
      </c>
      <c r="C6" s="13" t="s">
        <v>134</v>
      </c>
      <c r="D6" s="14">
        <f>AB6</f>
        <v>67</v>
      </c>
      <c r="E6" s="12"/>
      <c r="F6" s="12"/>
      <c r="G6" s="12"/>
      <c r="I6" s="15">
        <v>10</v>
      </c>
      <c r="J6" s="15">
        <v>9</v>
      </c>
      <c r="K6" s="15">
        <v>8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60</v>
      </c>
      <c r="W6" s="17"/>
      <c r="X6" s="17">
        <v>85</v>
      </c>
      <c r="Y6" s="18">
        <f>I6+J6+K6+L6+M6+N6+O6+P6</f>
        <v>27</v>
      </c>
      <c r="Z6" s="19">
        <f>Q6+R6+S6+T6+U6</f>
        <v>0</v>
      </c>
      <c r="AA6" s="20">
        <f>V6*$V$2+W6*$W$2+X6*$X$2</f>
        <v>40</v>
      </c>
      <c r="AB6" s="21">
        <f>IF((AA6+Z6+Y6)&gt;100,"err ",AA6+Z6+Y6)</f>
        <v>67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3"/>
  <sheetViews>
    <sheetView topLeftCell="B1" zoomScaleNormal="100" workbookViewId="0">
      <selection activeCell="X14" sqref="X14"/>
    </sheetView>
  </sheetViews>
  <sheetFormatPr baseColWidth="10" defaultColWidth="11.42578125" defaultRowHeight="15" x14ac:dyDescent="0.25"/>
  <cols>
    <col min="1" max="2" width="7" bestFit="1" customWidth="1"/>
    <col min="3" max="3" width="38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138</v>
      </c>
      <c r="C1" s="1" t="s">
        <v>139</v>
      </c>
      <c r="D1" s="4" t="s">
        <v>140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141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142</v>
      </c>
      <c r="B3" s="11">
        <v>1</v>
      </c>
      <c r="C3" s="13" t="s">
        <v>143</v>
      </c>
      <c r="D3" s="14">
        <f t="shared" ref="D3:D13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13" si="1">I3+J3+K3+L3+M3+N3+O3+P3</f>
        <v>50</v>
      </c>
      <c r="Z3" s="19">
        <f t="shared" ref="Z3:Z13" si="2">Q3+R3+S3+T3+U3</f>
        <v>0</v>
      </c>
      <c r="AA3" s="20">
        <f t="shared" ref="AA3:AA13" si="3">V3*$V$2+W3*$W$2+X3*$X$2</f>
        <v>48</v>
      </c>
      <c r="AB3" s="21">
        <f t="shared" ref="AB3:AB13" si="4">IF((AA3+Z3+Y3)&gt;100,"err ",AA3+Z3+Y3)</f>
        <v>98</v>
      </c>
    </row>
    <row r="4" spans="1:28" x14ac:dyDescent="0.25">
      <c r="A4" s="11" t="s">
        <v>144</v>
      </c>
      <c r="B4" s="11">
        <v>2</v>
      </c>
      <c r="C4" s="13" t="s">
        <v>145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90</v>
      </c>
      <c r="Y4" s="18">
        <f t="shared" si="1"/>
        <v>50</v>
      </c>
      <c r="Z4" s="19">
        <f t="shared" si="2"/>
        <v>0</v>
      </c>
      <c r="AA4" s="20">
        <f t="shared" si="3"/>
        <v>44</v>
      </c>
      <c r="AB4" s="21">
        <f t="shared" si="4"/>
        <v>94</v>
      </c>
    </row>
    <row r="5" spans="1:28" x14ac:dyDescent="0.25">
      <c r="A5" s="11" t="s">
        <v>146</v>
      </c>
      <c r="B5" s="11">
        <v>3</v>
      </c>
      <c r="C5" s="13" t="s">
        <v>147</v>
      </c>
      <c r="D5" s="14">
        <f t="shared" si="0"/>
        <v>97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95</v>
      </c>
      <c r="Y5" s="18">
        <f t="shared" si="1"/>
        <v>50</v>
      </c>
      <c r="Z5" s="19">
        <f t="shared" si="2"/>
        <v>0</v>
      </c>
      <c r="AA5" s="20">
        <f t="shared" si="3"/>
        <v>47</v>
      </c>
      <c r="AB5" s="21">
        <f t="shared" si="4"/>
        <v>97</v>
      </c>
    </row>
    <row r="6" spans="1:28" x14ac:dyDescent="0.25">
      <c r="A6" s="11" t="s">
        <v>148</v>
      </c>
      <c r="B6" s="11">
        <v>4</v>
      </c>
      <c r="C6" s="13" t="s">
        <v>149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150</v>
      </c>
      <c r="B7" s="11">
        <v>5</v>
      </c>
      <c r="C7" s="13" t="s">
        <v>151</v>
      </c>
      <c r="D7" s="14">
        <f t="shared" si="0"/>
        <v>97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47</v>
      </c>
      <c r="AB7" s="21">
        <f t="shared" si="4"/>
        <v>97</v>
      </c>
    </row>
    <row r="8" spans="1:28" x14ac:dyDescent="0.25">
      <c r="A8" s="11" t="s">
        <v>152</v>
      </c>
      <c r="B8" s="11">
        <v>6</v>
      </c>
      <c r="C8" s="13" t="s">
        <v>153</v>
      </c>
      <c r="D8" s="14">
        <f t="shared" si="0"/>
        <v>97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95</v>
      </c>
      <c r="Y8" s="18">
        <f t="shared" si="1"/>
        <v>50</v>
      </c>
      <c r="Z8" s="19">
        <f t="shared" si="2"/>
        <v>0</v>
      </c>
      <c r="AA8" s="20">
        <f t="shared" si="3"/>
        <v>47</v>
      </c>
      <c r="AB8" s="21">
        <f t="shared" si="4"/>
        <v>97</v>
      </c>
    </row>
    <row r="9" spans="1:28" x14ac:dyDescent="0.25">
      <c r="A9" s="11" t="s">
        <v>154</v>
      </c>
      <c r="B9" s="11">
        <v>7</v>
      </c>
      <c r="C9" s="13" t="s">
        <v>155</v>
      </c>
      <c r="D9" s="14">
        <f t="shared" si="0"/>
        <v>69</v>
      </c>
      <c r="E9" s="12"/>
      <c r="F9" s="12"/>
      <c r="G9" s="12"/>
      <c r="I9" s="15">
        <v>0</v>
      </c>
      <c r="J9" s="15">
        <v>10</v>
      </c>
      <c r="K9" s="15">
        <v>6</v>
      </c>
      <c r="L9" s="15">
        <v>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95</v>
      </c>
      <c r="Y9" s="18">
        <f t="shared" si="1"/>
        <v>23</v>
      </c>
      <c r="Z9" s="19">
        <f t="shared" si="2"/>
        <v>0</v>
      </c>
      <c r="AA9" s="20">
        <f t="shared" si="3"/>
        <v>46</v>
      </c>
      <c r="AB9" s="21">
        <f t="shared" si="4"/>
        <v>69</v>
      </c>
    </row>
    <row r="10" spans="1:28" x14ac:dyDescent="0.25">
      <c r="A10" s="11" t="s">
        <v>156</v>
      </c>
      <c r="B10" s="11">
        <v>8</v>
      </c>
      <c r="C10" s="13" t="s">
        <v>157</v>
      </c>
      <c r="D10" s="14">
        <f t="shared" si="0"/>
        <v>98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48</v>
      </c>
      <c r="AB10" s="21">
        <f t="shared" si="4"/>
        <v>98</v>
      </c>
    </row>
    <row r="11" spans="1:28" x14ac:dyDescent="0.25">
      <c r="A11" s="11" t="s">
        <v>158</v>
      </c>
      <c r="B11" s="11">
        <v>9</v>
      </c>
      <c r="C11" s="13" t="s">
        <v>159</v>
      </c>
      <c r="D11" s="14">
        <f t="shared" si="0"/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50</v>
      </c>
      <c r="AB11" s="21">
        <f t="shared" si="4"/>
        <v>100</v>
      </c>
    </row>
    <row r="12" spans="1:28" x14ac:dyDescent="0.25">
      <c r="A12" s="11" t="s">
        <v>160</v>
      </c>
      <c r="B12" s="11">
        <v>10</v>
      </c>
      <c r="C12" s="13" t="s">
        <v>161</v>
      </c>
      <c r="D12" s="14">
        <f t="shared" si="0"/>
        <v>99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49</v>
      </c>
      <c r="AB12" s="21">
        <f t="shared" si="4"/>
        <v>99</v>
      </c>
    </row>
    <row r="13" spans="1:28" x14ac:dyDescent="0.25">
      <c r="A13" s="11" t="s">
        <v>162</v>
      </c>
      <c r="B13" s="11">
        <v>11</v>
      </c>
      <c r="C13" s="13" t="s">
        <v>163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</sheetData>
  <sheetProtection password="E1ED" sheet="1" objects="1" scenarios="1"/>
  <dataValidations count="12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13 D3:D13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800-0000AA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ÉTICA065A</vt:lpstr>
      <vt:lpstr>ÉTICA086A</vt:lpstr>
      <vt:lpstr>ETICA096A</vt:lpstr>
      <vt:lpstr>EXPRE045A</vt:lpstr>
      <vt:lpstr>LECTU045A</vt:lpstr>
      <vt:lpstr>MORAL055A</vt:lpstr>
      <vt:lpstr>PSICO045A</vt:lpstr>
      <vt:lpstr>PSICO055A</vt:lpstr>
      <vt:lpstr>PSICO106A</vt:lpstr>
      <vt:lpstr>RELAC106A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Yuli Dard�n</cp:lastModifiedBy>
  <cp:revision/>
  <dcterms:created xsi:type="dcterms:W3CDTF">2022-02-11T17:55:19Z</dcterms:created>
  <dcterms:modified xsi:type="dcterms:W3CDTF">2022-03-28T01:31:06Z</dcterms:modified>
  <cp:category/>
  <cp:contentStatus/>
</cp:coreProperties>
</file>